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1545" windowWidth="11205" windowHeight="6030" activeTab="0"/>
  </bookViews>
  <sheets>
    <sheet name="System Comparison" sheetId="1" r:id="rId1"/>
  </sheets>
  <definedNames>
    <definedName name="_xlnm.Print_Area" localSheetId="0">'System Comparison'!$A$1:$E$39</definedName>
  </definedNames>
  <calcPr fullCalcOnLoad="1"/>
</workbook>
</file>

<file path=xl/sharedStrings.xml><?xml version="1.0" encoding="utf-8"?>
<sst xmlns="http://schemas.openxmlformats.org/spreadsheetml/2006/main" count="64" uniqueCount="44">
  <si>
    <t>STORMCHAMBER - Stage / Storage Calculations</t>
  </si>
  <si>
    <t>Stage Increment</t>
  </si>
  <si>
    <t>(1.2 inches)</t>
  </si>
  <si>
    <t>(Cubic Feet)</t>
  </si>
  <si>
    <t>TOP STONE LAYER</t>
  </si>
  <si>
    <t>BOTTOM STONE LAYER</t>
  </si>
  <si>
    <t>StormChamber   Layer</t>
  </si>
  <si>
    <t>Layer</t>
  </si>
  <si>
    <t>Top Stone Layer ( 6")</t>
  </si>
  <si>
    <t>34.04**</t>
  </si>
  <si>
    <t>** Note: This increment is not 1.2 inches.</t>
  </si>
  <si>
    <t>Incremental Storage within StormChamber</t>
  </si>
  <si>
    <t>Total StormChamber Volume (CF) =</t>
  </si>
  <si>
    <t xml:space="preserve">Total Top 6" Stone Layer Volume (CF) = </t>
  </si>
  <si>
    <t>Total Bottom 6" Stone Layer Volume (CF) =</t>
  </si>
  <si>
    <t>Total StoneChamber Layer Volume (CF) =</t>
  </si>
  <si>
    <t>6" Stone Below System</t>
  </si>
  <si>
    <t>115 CF</t>
  </si>
  <si>
    <t>12" Stone Below System</t>
  </si>
  <si>
    <t>Total Bottom 12" Stone Layer Volume (CF) =</t>
  </si>
  <si>
    <t>18" Stone Below System</t>
  </si>
  <si>
    <t>24" Stone Below System</t>
  </si>
  <si>
    <t>30" Stone Below System</t>
  </si>
  <si>
    <t>36" Stone Below System</t>
  </si>
  <si>
    <t>42" Stone Below System</t>
  </si>
  <si>
    <t>Total Bottom 18" Stone Layer Volume (CF) =</t>
  </si>
  <si>
    <t>Total Bottom 24" Stone Layer Volume (CF) =</t>
  </si>
  <si>
    <t>Total Bottom 30" Stone Layer Volume (CF) =</t>
  </si>
  <si>
    <t>Total Bottom 36" Stone Layer Volume (CF) =</t>
  </si>
  <si>
    <t>Total Bottom 42" Stone Layer Volume (CF) =</t>
  </si>
  <si>
    <t>Actual</t>
  </si>
  <si>
    <r>
      <t xml:space="preserve">Bottom Stone Layer (up to 42") </t>
    </r>
    <r>
      <rPr>
        <i/>
        <u val="single"/>
        <sz val="10"/>
        <rFont val="Arial"/>
        <family val="2"/>
      </rPr>
      <t>Refer to Chart to the Right</t>
    </r>
  </si>
  <si>
    <t>Total Storage*</t>
  </si>
  <si>
    <t>Incremental Storage of Footprint</t>
  </si>
  <si>
    <t>(Cubic Feet/1.2 inches)</t>
  </si>
  <si>
    <t>1.8377 per 1.2 inches</t>
  </si>
  <si>
    <t>161 CF</t>
  </si>
  <si>
    <t>171 CF</t>
  </si>
  <si>
    <t>152 CF</t>
  </si>
  <si>
    <t>143 CF</t>
  </si>
  <si>
    <t>134 CF</t>
  </si>
  <si>
    <t>125 CF</t>
  </si>
  <si>
    <t>* Storage based on one 5.89' x 7.8' StormChamber footprint.</t>
  </si>
  <si>
    <r>
      <t>0.00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up to</t>
    </r>
    <r>
      <rPr>
        <sz val="10"/>
        <rFont val="Arial"/>
        <family val="0"/>
      </rPr>
      <t xml:space="preserve"> </t>
    </r>
    <r>
      <rPr>
        <b/>
        <u val="single"/>
        <sz val="10"/>
        <rFont val="Arial"/>
        <family val="2"/>
      </rPr>
      <t>64.319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</si>
</sst>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0.0"/>
    <numFmt numFmtId="168" formatCode="&quot;$&quot;#,##0.0"/>
    <numFmt numFmtId="169" formatCode="0.000"/>
    <numFmt numFmtId="170" formatCode="#,##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20"/>
      <color indexed="9"/>
      <name val="Times New Roman"/>
      <family val="1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medium"/>
      <bottom style="thick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9" fillId="0" borderId="0" xfId="0" applyFont="1" applyAlignment="1">
      <alignment/>
    </xf>
    <xf numFmtId="0" fontId="8" fillId="0" borderId="22" xfId="0" applyFont="1" applyBorder="1" applyAlignment="1">
      <alignment horizontal="center" wrapText="1"/>
    </xf>
    <xf numFmtId="0" fontId="8" fillId="0" borderId="23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169" fontId="0" fillId="0" borderId="18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169" fontId="0" fillId="0" borderId="25" xfId="0" applyNumberFormat="1" applyBorder="1" applyAlignment="1">
      <alignment horizontal="center"/>
    </xf>
    <xf numFmtId="3" fontId="1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wrapText="1"/>
    </xf>
    <xf numFmtId="2" fontId="0" fillId="34" borderId="12" xfId="0" applyNumberFormat="1" applyFill="1" applyBorder="1" applyAlignment="1">
      <alignment horizontal="center"/>
    </xf>
    <xf numFmtId="2" fontId="0" fillId="34" borderId="21" xfId="0" applyNumberFormat="1" applyFill="1" applyBorder="1" applyAlignment="1">
      <alignment horizontal="center"/>
    </xf>
    <xf numFmtId="167" fontId="0" fillId="34" borderId="18" xfId="0" applyNumberFormat="1" applyFill="1" applyBorder="1" applyAlignment="1">
      <alignment horizontal="center"/>
    </xf>
    <xf numFmtId="0" fontId="3" fillId="33" borderId="3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2" fontId="0" fillId="0" borderId="21" xfId="0" applyNumberFormat="1" applyFill="1" applyBorder="1" applyAlignment="1">
      <alignment horizontal="center"/>
    </xf>
    <xf numFmtId="0" fontId="4" fillId="35" borderId="31" xfId="0" applyFont="1" applyFill="1" applyBorder="1" applyAlignment="1">
      <alignment horizontal="center" vertical="center" textRotation="90"/>
    </xf>
    <xf numFmtId="0" fontId="4" fillId="35" borderId="12" xfId="0" applyFont="1" applyFill="1" applyBorder="1" applyAlignment="1">
      <alignment horizontal="center" vertical="center" textRotation="90"/>
    </xf>
    <xf numFmtId="0" fontId="4" fillId="35" borderId="1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J38" sqref="J38"/>
    </sheetView>
  </sheetViews>
  <sheetFormatPr defaultColWidth="9.140625" defaultRowHeight="12.75"/>
  <cols>
    <col min="1" max="1" width="9.28125" style="0" customWidth="1"/>
    <col min="2" max="3" width="27.00390625" style="0" customWidth="1"/>
    <col min="4" max="4" width="21.140625" style="0" customWidth="1"/>
    <col min="5" max="5" width="20.8515625" style="0" customWidth="1"/>
    <col min="6" max="6" width="2.57421875" style="0" customWidth="1"/>
    <col min="7" max="7" width="38.00390625" style="0" customWidth="1"/>
    <col min="9" max="9" width="7.421875" style="0" customWidth="1"/>
    <col min="10" max="10" width="7.7109375" style="0" customWidth="1"/>
    <col min="12" max="12" width="10.00390625" style="0" customWidth="1"/>
    <col min="13" max="13" width="15.00390625" style="5" customWidth="1"/>
  </cols>
  <sheetData>
    <row r="1" spans="1:13" ht="18">
      <c r="A1" s="56" t="s">
        <v>0</v>
      </c>
      <c r="B1" s="57"/>
      <c r="C1" s="57"/>
      <c r="D1" s="57"/>
      <c r="E1" s="57"/>
      <c r="F1" s="13"/>
      <c r="G1" s="7"/>
      <c r="H1" s="7"/>
      <c r="I1" s="7"/>
      <c r="J1" s="7"/>
      <c r="K1" s="7"/>
      <c r="L1" s="7"/>
      <c r="M1" s="7"/>
    </row>
    <row r="2" spans="5:13" ht="18.75" thickBot="1">
      <c r="E2" s="6"/>
      <c r="F2" s="6"/>
      <c r="G2" s="6"/>
      <c r="H2" s="6"/>
      <c r="I2" s="6"/>
      <c r="J2" s="6"/>
      <c r="K2" s="6"/>
      <c r="L2" s="6"/>
      <c r="M2" s="6"/>
    </row>
    <row r="3" spans="1:12" ht="48" thickTop="1">
      <c r="A3" s="15" t="s">
        <v>7</v>
      </c>
      <c r="B3" s="31" t="s">
        <v>1</v>
      </c>
      <c r="C3" s="49" t="s">
        <v>32</v>
      </c>
      <c r="D3" s="43" t="s">
        <v>33</v>
      </c>
      <c r="E3" s="30" t="s">
        <v>11</v>
      </c>
      <c r="F3" s="14"/>
      <c r="G3" s="3"/>
      <c r="H3" s="3"/>
      <c r="I3" s="3"/>
      <c r="J3" s="3"/>
      <c r="K3" s="3"/>
      <c r="L3" s="3"/>
    </row>
    <row r="4" spans="1:12" ht="13.5" thickBot="1">
      <c r="A4" s="22"/>
      <c r="B4" s="19" t="s">
        <v>2</v>
      </c>
      <c r="C4" s="50" t="s">
        <v>3</v>
      </c>
      <c r="D4" s="21" t="s">
        <v>34</v>
      </c>
      <c r="E4" s="20" t="s">
        <v>3</v>
      </c>
      <c r="F4" s="8"/>
      <c r="G4" s="3"/>
      <c r="H4" s="3"/>
      <c r="I4" s="3"/>
      <c r="J4" s="3"/>
      <c r="K4" s="3"/>
      <c r="L4" s="3"/>
    </row>
    <row r="5" spans="1:12" ht="33" thickBot="1" thickTop="1">
      <c r="A5" s="48" t="s">
        <v>4</v>
      </c>
      <c r="B5" s="16" t="s">
        <v>8</v>
      </c>
      <c r="C5" s="17">
        <v>9.188</v>
      </c>
      <c r="D5" s="17" t="s">
        <v>35</v>
      </c>
      <c r="E5" s="18">
        <v>0</v>
      </c>
      <c r="F5" s="23"/>
      <c r="G5" s="3" t="s">
        <v>12</v>
      </c>
      <c r="H5" s="32">
        <f>SUM(E6:E35)</f>
        <v>74.60000000000001</v>
      </c>
      <c r="I5" s="1"/>
      <c r="J5" s="2"/>
      <c r="K5" s="1"/>
      <c r="L5" s="1"/>
    </row>
    <row r="6" spans="1:12" ht="13.5" thickBot="1">
      <c r="A6" s="53" t="s">
        <v>6</v>
      </c>
      <c r="B6" s="45" t="s">
        <v>9</v>
      </c>
      <c r="C6" s="46">
        <f>SUM(D6:D35)</f>
        <v>97.583152</v>
      </c>
      <c r="D6" s="52">
        <f aca="true" t="shared" si="0" ref="D6:D34">((4.55372-E6)*0.4)+E6</f>
        <v>1.8814880000000005</v>
      </c>
      <c r="E6" s="47">
        <v>0.1</v>
      </c>
      <c r="F6" s="24"/>
      <c r="I6" s="1"/>
      <c r="J6" s="2"/>
      <c r="K6" s="1"/>
      <c r="L6" s="1"/>
    </row>
    <row r="7" spans="1:12" ht="14.25" thickBot="1" thickTop="1">
      <c r="A7" s="54"/>
      <c r="B7" s="11">
        <f aca="true" t="shared" si="1" ref="B7:B34">B8+1.2</f>
        <v>33.599999999999994</v>
      </c>
      <c r="C7" s="28">
        <f>SUM(D7:D35)</f>
        <v>95.70166400000001</v>
      </c>
      <c r="D7" s="52">
        <f t="shared" si="0"/>
        <v>2.061488</v>
      </c>
      <c r="E7" s="25">
        <v>0.4</v>
      </c>
      <c r="F7" s="24"/>
      <c r="G7" s="39" t="s">
        <v>16</v>
      </c>
      <c r="H7" s="40" t="s">
        <v>17</v>
      </c>
      <c r="I7" s="33"/>
      <c r="J7" s="2"/>
      <c r="K7" s="1"/>
      <c r="L7" s="1"/>
    </row>
    <row r="8" spans="1:12" ht="13.5" thickTop="1">
      <c r="A8" s="54"/>
      <c r="B8" s="11">
        <f t="shared" si="1"/>
        <v>32.39999999999999</v>
      </c>
      <c r="C8" s="28">
        <f>SUM(D8:D35)</f>
        <v>93.640176</v>
      </c>
      <c r="D8" s="52">
        <f t="shared" si="0"/>
        <v>2.2414880000000004</v>
      </c>
      <c r="E8" s="25">
        <v>0.7</v>
      </c>
      <c r="F8" s="24"/>
      <c r="G8" s="34" t="s">
        <v>13</v>
      </c>
      <c r="H8" s="35">
        <v>9.1884</v>
      </c>
      <c r="I8" s="41" t="s">
        <v>30</v>
      </c>
      <c r="J8" s="2"/>
      <c r="K8" s="1"/>
      <c r="L8" s="1"/>
    </row>
    <row r="9" spans="1:12" ht="12.75">
      <c r="A9" s="54"/>
      <c r="B9" s="11">
        <f t="shared" si="1"/>
        <v>31.19999999999999</v>
      </c>
      <c r="C9" s="28">
        <f>SUM(D9:D35)</f>
        <v>91.39868799999999</v>
      </c>
      <c r="D9" s="52">
        <f t="shared" si="0"/>
        <v>2.361488</v>
      </c>
      <c r="E9" s="25">
        <v>0.9</v>
      </c>
      <c r="F9" s="24"/>
      <c r="G9" s="34" t="s">
        <v>15</v>
      </c>
      <c r="H9" s="36">
        <f>SUM(D6:D35)</f>
        <v>97.583152</v>
      </c>
      <c r="I9" s="33">
        <f>SUM(H8:H10)</f>
        <v>115.959952</v>
      </c>
      <c r="J9" s="2"/>
      <c r="K9" s="1"/>
      <c r="L9" s="1"/>
    </row>
    <row r="10" spans="1:12" ht="13.5" thickBot="1">
      <c r="A10" s="54"/>
      <c r="B10" s="11">
        <f t="shared" si="1"/>
        <v>29.99999999999999</v>
      </c>
      <c r="C10" s="28">
        <f>SUM(D10:D35)</f>
        <v>89.03719999999998</v>
      </c>
      <c r="D10" s="52">
        <f t="shared" si="0"/>
        <v>2.6614880000000003</v>
      </c>
      <c r="E10" s="25">
        <v>1.4</v>
      </c>
      <c r="F10" s="24"/>
      <c r="G10" s="37" t="s">
        <v>14</v>
      </c>
      <c r="H10" s="35">
        <v>9.1884</v>
      </c>
      <c r="I10" s="33"/>
      <c r="J10" s="2"/>
      <c r="K10" s="1"/>
      <c r="L10" s="1"/>
    </row>
    <row r="11" spans="1:12" ht="14.25" thickBot="1" thickTop="1">
      <c r="A11" s="54"/>
      <c r="B11" s="11">
        <f t="shared" si="1"/>
        <v>28.79999999999999</v>
      </c>
      <c r="C11" s="28">
        <f>SUM(D11:D35)</f>
        <v>86.375712</v>
      </c>
      <c r="D11" s="52">
        <f t="shared" si="0"/>
        <v>2.841488</v>
      </c>
      <c r="E11" s="25">
        <v>1.7</v>
      </c>
      <c r="F11" s="24"/>
      <c r="G11" s="39" t="s">
        <v>18</v>
      </c>
      <c r="H11" s="40" t="s">
        <v>41</v>
      </c>
      <c r="I11" s="33"/>
      <c r="J11" s="2"/>
      <c r="K11" s="1"/>
      <c r="L11" s="1"/>
    </row>
    <row r="12" spans="1:12" ht="13.5" thickTop="1">
      <c r="A12" s="54"/>
      <c r="B12" s="11">
        <f t="shared" si="1"/>
        <v>27.59999999999999</v>
      </c>
      <c r="C12" s="28">
        <f>SUM(D12:D35)</f>
        <v>83.53422400000001</v>
      </c>
      <c r="D12" s="52">
        <f t="shared" si="0"/>
        <v>3.021488</v>
      </c>
      <c r="E12" s="25">
        <v>2</v>
      </c>
      <c r="F12" s="24"/>
      <c r="G12" s="34" t="s">
        <v>13</v>
      </c>
      <c r="H12" s="35">
        <v>9.1884</v>
      </c>
      <c r="I12" s="41" t="s">
        <v>30</v>
      </c>
      <c r="J12" s="2"/>
      <c r="K12" s="1"/>
      <c r="L12" s="1"/>
    </row>
    <row r="13" spans="1:12" ht="12.75">
      <c r="A13" s="54"/>
      <c r="B13" s="11">
        <f t="shared" si="1"/>
        <v>26.39999999999999</v>
      </c>
      <c r="C13" s="28">
        <f>SUM(D13:D35)</f>
        <v>80.512736</v>
      </c>
      <c r="D13" s="52">
        <f t="shared" si="0"/>
        <v>3.0814880000000002</v>
      </c>
      <c r="E13" s="25">
        <v>2.1</v>
      </c>
      <c r="F13" s="24"/>
      <c r="G13" s="34" t="s">
        <v>15</v>
      </c>
      <c r="H13" s="36">
        <f>SUM(D6:D35)</f>
        <v>97.583152</v>
      </c>
      <c r="I13" s="33">
        <f>SUM(H12:H14)</f>
        <v>125.148352</v>
      </c>
      <c r="J13" s="2"/>
      <c r="K13" s="1"/>
      <c r="L13" s="1"/>
    </row>
    <row r="14" spans="1:12" ht="13.5" thickBot="1">
      <c r="A14" s="54"/>
      <c r="B14" s="11">
        <f t="shared" si="1"/>
        <v>25.199999999999992</v>
      </c>
      <c r="C14" s="28">
        <f>SUM(D14:D35)</f>
        <v>77.431248</v>
      </c>
      <c r="D14" s="52">
        <f t="shared" si="0"/>
        <v>3.201488</v>
      </c>
      <c r="E14" s="25">
        <v>2.3</v>
      </c>
      <c r="F14" s="24"/>
      <c r="G14" s="37" t="s">
        <v>19</v>
      </c>
      <c r="H14" s="38">
        <v>18.3768</v>
      </c>
      <c r="I14" s="33"/>
      <c r="J14" s="2"/>
      <c r="K14" s="1"/>
      <c r="L14" s="1"/>
    </row>
    <row r="15" spans="1:12" ht="14.25" thickBot="1" thickTop="1">
      <c r="A15" s="54"/>
      <c r="B15" s="11">
        <f t="shared" si="1"/>
        <v>23.999999999999993</v>
      </c>
      <c r="C15" s="28">
        <f>SUM(D15:D35)</f>
        <v>74.22976</v>
      </c>
      <c r="D15" s="52">
        <f t="shared" si="0"/>
        <v>3.261488</v>
      </c>
      <c r="E15" s="25">
        <v>2.4</v>
      </c>
      <c r="F15" s="24"/>
      <c r="G15" s="39" t="s">
        <v>20</v>
      </c>
      <c r="H15" s="40" t="s">
        <v>40</v>
      </c>
      <c r="I15" s="33"/>
      <c r="J15" s="2"/>
      <c r="K15" s="1"/>
      <c r="L15" s="1"/>
    </row>
    <row r="16" spans="1:12" ht="13.5" thickTop="1">
      <c r="A16" s="54"/>
      <c r="B16" s="11">
        <f t="shared" si="1"/>
        <v>22.799999999999994</v>
      </c>
      <c r="C16" s="28">
        <f>SUM(D16:D35)</f>
        <v>70.968272</v>
      </c>
      <c r="D16" s="52">
        <f t="shared" si="0"/>
        <v>3.381488</v>
      </c>
      <c r="E16" s="25">
        <v>2.6</v>
      </c>
      <c r="F16" s="24"/>
      <c r="G16" s="34" t="s">
        <v>13</v>
      </c>
      <c r="H16" s="35">
        <v>9.1884</v>
      </c>
      <c r="I16" s="41" t="s">
        <v>30</v>
      </c>
      <c r="J16" s="2"/>
      <c r="K16" s="1"/>
      <c r="L16" s="1"/>
    </row>
    <row r="17" spans="1:12" ht="12.75">
      <c r="A17" s="54"/>
      <c r="B17" s="11">
        <f t="shared" si="1"/>
        <v>21.599999999999994</v>
      </c>
      <c r="C17" s="28">
        <f>SUM(D17:D35)</f>
        <v>67.586784</v>
      </c>
      <c r="D17" s="52">
        <f t="shared" si="0"/>
        <v>3.381488</v>
      </c>
      <c r="E17" s="25">
        <v>2.6</v>
      </c>
      <c r="F17" s="24"/>
      <c r="G17" s="34" t="s">
        <v>15</v>
      </c>
      <c r="H17" s="36">
        <f>SUM(D6:D35)</f>
        <v>97.583152</v>
      </c>
      <c r="I17" s="33">
        <f>SUM(H16:H18)</f>
        <v>134.336752</v>
      </c>
      <c r="J17" s="2"/>
      <c r="K17" s="1"/>
      <c r="L17" s="1"/>
    </row>
    <row r="18" spans="1:12" ht="13.5" thickBot="1">
      <c r="A18" s="54"/>
      <c r="B18" s="11">
        <f t="shared" si="1"/>
        <v>20.399999999999995</v>
      </c>
      <c r="C18" s="28">
        <f>SUM(D18:D35)</f>
        <v>64.20529599999999</v>
      </c>
      <c r="D18" s="52">
        <f t="shared" si="0"/>
        <v>3.441488</v>
      </c>
      <c r="E18" s="25">
        <v>2.7</v>
      </c>
      <c r="F18" s="24"/>
      <c r="G18" s="37" t="s">
        <v>25</v>
      </c>
      <c r="H18" s="38">
        <v>27.5652</v>
      </c>
      <c r="I18" s="33"/>
      <c r="J18" s="2"/>
      <c r="K18" s="1"/>
      <c r="L18" s="1"/>
    </row>
    <row r="19" spans="1:12" ht="14.25" thickBot="1" thickTop="1">
      <c r="A19" s="54"/>
      <c r="B19" s="11">
        <f t="shared" si="1"/>
        <v>19.199999999999996</v>
      </c>
      <c r="C19" s="28">
        <f>SUM(D19:D35)</f>
        <v>60.763808</v>
      </c>
      <c r="D19" s="52">
        <f t="shared" si="0"/>
        <v>3.501488</v>
      </c>
      <c r="E19" s="25">
        <v>2.8</v>
      </c>
      <c r="F19" s="24"/>
      <c r="G19" s="39" t="s">
        <v>21</v>
      </c>
      <c r="H19" s="40" t="s">
        <v>39</v>
      </c>
      <c r="I19" s="33"/>
      <c r="J19" s="2"/>
      <c r="K19" s="1"/>
      <c r="L19" s="1"/>
    </row>
    <row r="20" spans="1:12" ht="13.5" thickTop="1">
      <c r="A20" s="54"/>
      <c r="B20" s="11">
        <f t="shared" si="1"/>
        <v>17.999999999999996</v>
      </c>
      <c r="C20" s="28">
        <f>SUM(D20:D35)</f>
        <v>57.26231999999999</v>
      </c>
      <c r="D20" s="52">
        <f t="shared" si="0"/>
        <v>3.561488</v>
      </c>
      <c r="E20" s="25">
        <v>2.9</v>
      </c>
      <c r="F20" s="24"/>
      <c r="G20" s="34" t="s">
        <v>13</v>
      </c>
      <c r="H20" s="35">
        <v>9.1884</v>
      </c>
      <c r="I20" s="41" t="s">
        <v>30</v>
      </c>
      <c r="J20" s="2"/>
      <c r="K20" s="1"/>
      <c r="L20" s="1"/>
    </row>
    <row r="21" spans="1:12" ht="12.75">
      <c r="A21" s="54"/>
      <c r="B21" s="11">
        <f t="shared" si="1"/>
        <v>16.799999999999997</v>
      </c>
      <c r="C21" s="28">
        <f>SUM(D21:D35)</f>
        <v>53.70083199999999</v>
      </c>
      <c r="D21" s="52">
        <f t="shared" si="0"/>
        <v>3.6214880000000003</v>
      </c>
      <c r="E21" s="25">
        <v>3</v>
      </c>
      <c r="F21" s="24"/>
      <c r="G21" s="34" t="s">
        <v>15</v>
      </c>
      <c r="H21" s="36">
        <f>SUM(D6:D35)</f>
        <v>97.583152</v>
      </c>
      <c r="I21" s="33">
        <f>SUM(H20:H22)</f>
        <v>143.525152</v>
      </c>
      <c r="J21" s="2"/>
      <c r="K21" s="1"/>
      <c r="L21" s="1"/>
    </row>
    <row r="22" spans="1:12" ht="13.5" thickBot="1">
      <c r="A22" s="54"/>
      <c r="B22" s="11">
        <f t="shared" si="1"/>
        <v>15.599999999999996</v>
      </c>
      <c r="C22" s="28">
        <f>SUM(D22:D35)</f>
        <v>50.07934399999999</v>
      </c>
      <c r="D22" s="52">
        <f t="shared" si="0"/>
        <v>3.6814880000000003</v>
      </c>
      <c r="E22" s="25">
        <v>3.1</v>
      </c>
      <c r="F22" s="24"/>
      <c r="G22" s="37" t="s">
        <v>26</v>
      </c>
      <c r="H22" s="38">
        <v>36.7536</v>
      </c>
      <c r="I22" s="33"/>
      <c r="J22" s="2"/>
      <c r="K22" s="1"/>
      <c r="L22" s="1"/>
    </row>
    <row r="23" spans="1:12" ht="14.25" thickBot="1" thickTop="1">
      <c r="A23" s="54"/>
      <c r="B23" s="11">
        <f t="shared" si="1"/>
        <v>14.399999999999997</v>
      </c>
      <c r="C23" s="28">
        <f>SUM(D23:D35)</f>
        <v>46.397856000000004</v>
      </c>
      <c r="D23" s="52">
        <f t="shared" si="0"/>
        <v>3.7414880000000004</v>
      </c>
      <c r="E23" s="25">
        <v>3.2</v>
      </c>
      <c r="F23" s="24"/>
      <c r="G23" s="39" t="s">
        <v>22</v>
      </c>
      <c r="H23" s="40" t="s">
        <v>38</v>
      </c>
      <c r="I23" s="33"/>
      <c r="J23" s="2"/>
      <c r="K23" s="1"/>
      <c r="L23" s="1"/>
    </row>
    <row r="24" spans="1:12" ht="13.5" thickTop="1">
      <c r="A24" s="54"/>
      <c r="B24" s="11">
        <f t="shared" si="1"/>
        <v>13.199999999999998</v>
      </c>
      <c r="C24" s="28">
        <f>SUM(D24:D35)</f>
        <v>42.656368</v>
      </c>
      <c r="D24" s="52">
        <f t="shared" si="0"/>
        <v>3.7414880000000004</v>
      </c>
      <c r="E24" s="25">
        <v>3.2</v>
      </c>
      <c r="F24" s="24"/>
      <c r="G24" s="34" t="s">
        <v>13</v>
      </c>
      <c r="H24" s="35">
        <v>9.1884</v>
      </c>
      <c r="I24" s="41" t="s">
        <v>30</v>
      </c>
      <c r="J24" s="2"/>
      <c r="K24" s="1"/>
      <c r="L24" s="1"/>
    </row>
    <row r="25" spans="1:12" ht="12.75">
      <c r="A25" s="54"/>
      <c r="B25" s="11">
        <f t="shared" si="1"/>
        <v>11.999999999999998</v>
      </c>
      <c r="C25" s="28">
        <f>SUM(D25:D35)</f>
        <v>38.914880000000004</v>
      </c>
      <c r="D25" s="52">
        <f t="shared" si="0"/>
        <v>3.7414880000000004</v>
      </c>
      <c r="E25" s="25">
        <v>3.2</v>
      </c>
      <c r="F25" s="24"/>
      <c r="G25" s="34" t="s">
        <v>15</v>
      </c>
      <c r="H25" s="36">
        <f>SUM(D6:D35)</f>
        <v>97.583152</v>
      </c>
      <c r="I25" s="33">
        <f>SUM(H24:H26)</f>
        <v>152.713552</v>
      </c>
      <c r="J25" s="2"/>
      <c r="K25" s="1"/>
      <c r="L25" s="1"/>
    </row>
    <row r="26" spans="1:12" ht="13.5" thickBot="1">
      <c r="A26" s="54"/>
      <c r="B26" s="11">
        <f t="shared" si="1"/>
        <v>10.799999999999999</v>
      </c>
      <c r="C26" s="28">
        <f>SUM(D26:D35)</f>
        <v>35.173392</v>
      </c>
      <c r="D26" s="52">
        <f t="shared" si="0"/>
        <v>3.801488</v>
      </c>
      <c r="E26" s="25">
        <v>3.3</v>
      </c>
      <c r="F26" s="24"/>
      <c r="G26" s="37" t="s">
        <v>27</v>
      </c>
      <c r="H26" s="38">
        <v>45.942</v>
      </c>
      <c r="I26" s="33"/>
      <c r="J26" s="2"/>
      <c r="K26" s="1"/>
      <c r="L26" s="1"/>
    </row>
    <row r="27" spans="1:12" ht="14.25" thickBot="1" thickTop="1">
      <c r="A27" s="54"/>
      <c r="B27" s="11">
        <f t="shared" si="1"/>
        <v>9.6</v>
      </c>
      <c r="C27" s="28">
        <f>SUM(D27:D35)</f>
        <v>31.371904</v>
      </c>
      <c r="D27" s="52">
        <f t="shared" si="0"/>
        <v>3.801488</v>
      </c>
      <c r="E27" s="25">
        <v>3.3</v>
      </c>
      <c r="F27" s="24"/>
      <c r="G27" s="39" t="s">
        <v>23</v>
      </c>
      <c r="H27" s="40" t="s">
        <v>36</v>
      </c>
      <c r="I27" s="33"/>
      <c r="J27" s="2"/>
      <c r="K27" s="1"/>
      <c r="L27" s="1"/>
    </row>
    <row r="28" spans="1:12" ht="13.5" thickTop="1">
      <c r="A28" s="54"/>
      <c r="B28" s="11">
        <f t="shared" si="1"/>
        <v>8.4</v>
      </c>
      <c r="C28" s="28">
        <f>SUM(D28:D35)</f>
        <v>27.570416</v>
      </c>
      <c r="D28" s="52">
        <f t="shared" si="0"/>
        <v>3.861488</v>
      </c>
      <c r="E28" s="25">
        <v>3.4</v>
      </c>
      <c r="F28" s="24"/>
      <c r="G28" s="34" t="s">
        <v>13</v>
      </c>
      <c r="H28" s="35">
        <v>9.1884</v>
      </c>
      <c r="I28" s="41" t="s">
        <v>30</v>
      </c>
      <c r="J28" s="2"/>
      <c r="K28" s="1"/>
      <c r="L28" s="1"/>
    </row>
    <row r="29" spans="1:12" ht="12.75">
      <c r="A29" s="54"/>
      <c r="B29" s="11">
        <f t="shared" si="1"/>
        <v>7.2</v>
      </c>
      <c r="C29" s="28">
        <f>SUM(D29:D35)</f>
        <v>23.708928</v>
      </c>
      <c r="D29" s="52">
        <f t="shared" si="0"/>
        <v>3.921488</v>
      </c>
      <c r="E29" s="25">
        <v>3.5</v>
      </c>
      <c r="F29" s="24"/>
      <c r="G29" s="34" t="s">
        <v>15</v>
      </c>
      <c r="H29" s="36">
        <f>SUM(D6:D35)</f>
        <v>97.583152</v>
      </c>
      <c r="I29" s="33">
        <f>SUM(H28:H30)</f>
        <v>161.901952</v>
      </c>
      <c r="J29" s="2"/>
      <c r="K29" s="1"/>
      <c r="L29" s="1"/>
    </row>
    <row r="30" spans="1:12" ht="13.5" thickBot="1">
      <c r="A30" s="54"/>
      <c r="B30" s="11">
        <f t="shared" si="1"/>
        <v>6</v>
      </c>
      <c r="C30" s="28">
        <f>SUM(D30:D35)</f>
        <v>19.78744</v>
      </c>
      <c r="D30" s="52">
        <f t="shared" si="0"/>
        <v>3.921488</v>
      </c>
      <c r="E30" s="25">
        <v>3.5</v>
      </c>
      <c r="F30" s="24"/>
      <c r="G30" s="37" t="s">
        <v>28</v>
      </c>
      <c r="H30" s="38">
        <v>55.1304</v>
      </c>
      <c r="I30" s="33"/>
      <c r="J30" s="2"/>
      <c r="K30" s="1"/>
      <c r="L30" s="1"/>
    </row>
    <row r="31" spans="1:13" ht="14.25" thickBot="1" thickTop="1">
      <c r="A31" s="54"/>
      <c r="B31" s="11">
        <f t="shared" si="1"/>
        <v>4.8</v>
      </c>
      <c r="C31" s="28">
        <f>SUM(D31:D35)</f>
        <v>15.865952</v>
      </c>
      <c r="D31" s="52">
        <f t="shared" si="0"/>
        <v>3.921488</v>
      </c>
      <c r="E31" s="25">
        <v>3.5</v>
      </c>
      <c r="F31" s="24"/>
      <c r="G31" s="39" t="s">
        <v>24</v>
      </c>
      <c r="H31" s="40" t="s">
        <v>37</v>
      </c>
      <c r="I31" s="33"/>
      <c r="M31"/>
    </row>
    <row r="32" spans="1:13" ht="13.5" thickTop="1">
      <c r="A32" s="54"/>
      <c r="B32" s="11">
        <f t="shared" si="1"/>
        <v>3.5999999999999996</v>
      </c>
      <c r="C32" s="28">
        <f>SUM(D32:D35)</f>
        <v>11.944464</v>
      </c>
      <c r="D32" s="52">
        <f t="shared" si="0"/>
        <v>3.921488</v>
      </c>
      <c r="E32" s="25">
        <v>3.5</v>
      </c>
      <c r="F32" s="24"/>
      <c r="G32" s="34" t="s">
        <v>13</v>
      </c>
      <c r="H32" s="35">
        <v>9.1884</v>
      </c>
      <c r="I32" s="41" t="s">
        <v>30</v>
      </c>
      <c r="M32"/>
    </row>
    <row r="33" spans="1:13" ht="12.75">
      <c r="A33" s="54"/>
      <c r="B33" s="11">
        <f t="shared" si="1"/>
        <v>2.4</v>
      </c>
      <c r="C33" s="28">
        <f>SUM(D33:D35)</f>
        <v>8.022976</v>
      </c>
      <c r="D33" s="52">
        <f t="shared" si="0"/>
        <v>3.981488</v>
      </c>
      <c r="E33" s="25">
        <v>3.6</v>
      </c>
      <c r="F33" s="24"/>
      <c r="G33" s="34" t="s">
        <v>15</v>
      </c>
      <c r="H33" s="36">
        <f>SUM(D6:D35)</f>
        <v>97.583152</v>
      </c>
      <c r="I33" s="33">
        <f>SUM(H32:H34)</f>
        <v>171.090352</v>
      </c>
      <c r="M33"/>
    </row>
    <row r="34" spans="1:13" ht="13.5" thickBot="1">
      <c r="A34" s="54"/>
      <c r="B34" s="11">
        <f t="shared" si="1"/>
        <v>1.2</v>
      </c>
      <c r="C34" s="28">
        <f>D34+D35</f>
        <v>4.041488</v>
      </c>
      <c r="D34" s="52">
        <f t="shared" si="0"/>
        <v>4.041488</v>
      </c>
      <c r="E34" s="26">
        <v>3.7</v>
      </c>
      <c r="F34" s="24"/>
      <c r="G34" s="37" t="s">
        <v>29</v>
      </c>
      <c r="H34" s="38">
        <v>64.3188</v>
      </c>
      <c r="I34" s="33"/>
      <c r="M34"/>
    </row>
    <row r="35" spans="1:13" ht="14.25" thickBot="1" thickTop="1">
      <c r="A35" s="55"/>
      <c r="B35" s="12">
        <v>0</v>
      </c>
      <c r="C35" s="28">
        <f>D35</f>
        <v>0</v>
      </c>
      <c r="D35" s="52">
        <v>0</v>
      </c>
      <c r="E35" s="27">
        <v>0</v>
      </c>
      <c r="F35" s="24"/>
      <c r="M35"/>
    </row>
    <row r="36" spans="1:12" ht="39" thickBot="1">
      <c r="A36" s="44" t="s">
        <v>5</v>
      </c>
      <c r="B36" s="42" t="s">
        <v>31</v>
      </c>
      <c r="C36" s="51" t="s">
        <v>43</v>
      </c>
      <c r="D36" s="9" t="s">
        <v>35</v>
      </c>
      <c r="E36" s="10">
        <v>0</v>
      </c>
      <c r="F36" s="23"/>
      <c r="I36" s="1"/>
      <c r="J36" s="2"/>
      <c r="K36" s="1"/>
      <c r="L36" s="1"/>
    </row>
    <row r="37" spans="5:13" ht="18.75" thickTop="1">
      <c r="E37" s="6"/>
      <c r="F37" s="6"/>
      <c r="I37" s="6"/>
      <c r="J37" s="6"/>
      <c r="K37" s="6"/>
      <c r="L37" s="6"/>
      <c r="M37" s="6"/>
    </row>
    <row r="38" spans="1:13" ht="18">
      <c r="A38" s="29" t="s">
        <v>42</v>
      </c>
      <c r="E38" s="6"/>
      <c r="F38" s="6"/>
      <c r="I38" s="6"/>
      <c r="J38" s="6"/>
      <c r="K38" s="6"/>
      <c r="L38" s="6"/>
      <c r="M38" s="6"/>
    </row>
    <row r="39" ht="15.75">
      <c r="A39" s="29" t="s">
        <v>10</v>
      </c>
    </row>
    <row r="66" ht="12.75">
      <c r="N66" s="4"/>
    </row>
  </sheetData>
  <sheetProtection formatCells="0" formatColumns="0" formatRows="0" insertColumns="0" insertRows="0" insertHyperlinks="0" deleteColumns="0" deleteRows="0" sort="0" autoFilter="0" pivotTables="0"/>
  <mergeCells count="2">
    <mergeCell ref="A6:A35"/>
    <mergeCell ref="A1:E1"/>
  </mergeCells>
  <printOptions/>
  <pageMargins left="0.75" right="0.75" top="1" bottom="0.6" header="0.5" footer="0.31"/>
  <pageSetup fitToHeight="1" fitToWidth="1" horizontalDpi="300" verticalDpi="300" orientation="portrait" scale="86" r:id="rId1"/>
  <headerFooter alignWithMargins="0">
    <oddFooter>&amp;L&amp;D&amp;CCONFIDENTIAL&amp;R&amp;F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HydroLogic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Maestro</dc:creator>
  <cp:keywords/>
  <dc:description/>
  <cp:lastModifiedBy>It</cp:lastModifiedBy>
  <cp:lastPrinted>2005-06-23T19:10:50Z</cp:lastPrinted>
  <dcterms:created xsi:type="dcterms:W3CDTF">2003-03-15T18:44:13Z</dcterms:created>
  <dcterms:modified xsi:type="dcterms:W3CDTF">2011-07-15T16:21:16Z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-791652353</vt:i4>
  </property>
  <property fmtid="{D5CDD505-2E9C-101B-9397-08002B2CF9AE}" pid="3" name="_EmailSubject">
    <vt:lpwstr>StormChamber - Stage/Storage Calculations Revised &amp; Accurate</vt:lpwstr>
  </property>
  <property fmtid="{D5CDD505-2E9C-101B-9397-08002B2CF9AE}" pid="4" name="_AuthorEmail">
    <vt:lpwstr>AutryJ@contech-cpi.com</vt:lpwstr>
  </property>
  <property fmtid="{D5CDD505-2E9C-101B-9397-08002B2CF9AE}" pid="5" name="_AuthorEmailDisplayName">
    <vt:lpwstr>Autry, Jason</vt:lpwstr>
  </property>
  <property fmtid="{D5CDD505-2E9C-101B-9397-08002B2CF9AE}" pid="6" name="_PreviousAdHocReviewCycleID">
    <vt:i4>2145906263</vt:i4>
  </property>
  <property fmtid="{D5CDD505-2E9C-101B-9397-08002B2CF9AE}" pid="7" name="_ReviewingToolsShownOnce">
    <vt:lpwstr/>
  </property>
</Properties>
</file>