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Data\Products\chambers\tools\staged storage\"/>
    </mc:Choice>
  </mc:AlternateContent>
  <xr:revisionPtr revIDLastSave="0" documentId="13_ncr:1_{DC548299-98A8-4302-B59E-820F527AC64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mperial Staged Storage" sheetId="3" r:id="rId1"/>
    <sheet name="Metric Staged Storage" sheetId="6" r:id="rId2"/>
    <sheet name="List" sheetId="4" state="veryHidden" r:id="rId3"/>
  </sheets>
  <definedNames>
    <definedName name="AllSC">List!$A$1:$A$4</definedName>
    <definedName name="Chambers">List!$A$1:$A$3</definedName>
    <definedName name="SCT">List!$A$1:$A$2</definedName>
    <definedName name="SCW">List!$C$2:$C$3</definedName>
    <definedName name="StoneAbove">List!$A$13:$A$91</definedName>
    <definedName name="StoneBelow">List!$B$13:$B$94</definedName>
    <definedName name="UnitSystem">List!$A$7:$A$8</definedName>
    <definedName name="YesNo">List!$A$10:$A$11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11" i="3" l="1"/>
  <c r="B14" i="6" l="1"/>
  <c r="P16" i="6"/>
  <c r="P16" i="3"/>
  <c r="P10" i="6" l="1"/>
  <c r="P18" i="6" l="1"/>
  <c r="P15" i="6"/>
  <c r="P12" i="6"/>
  <c r="P11" i="6"/>
  <c r="B15" i="6"/>
  <c r="B14" i="3" l="1"/>
  <c r="P12" i="3"/>
  <c r="P18" i="3" l="1"/>
  <c r="P10" i="3"/>
  <c r="B16" i="3"/>
  <c r="B16" i="6"/>
  <c r="P17" i="3" l="1"/>
  <c r="P15" i="3"/>
  <c r="P17" i="6"/>
  <c r="B15" i="3"/>
  <c r="B19" i="6" l="1"/>
  <c r="B21" i="6"/>
  <c r="C21" i="6" s="1"/>
  <c r="B13" i="6"/>
  <c r="P9" i="6"/>
  <c r="B22" i="6" l="1"/>
  <c r="C22" i="6" s="1"/>
  <c r="I21" i="6"/>
  <c r="E21" i="6" l="1"/>
  <c r="D21" i="6"/>
  <c r="I22" i="6"/>
  <c r="B23" i="6"/>
  <c r="C23" i="6" s="1"/>
  <c r="E22" i="6" l="1"/>
  <c r="F21" i="6"/>
  <c r="B24" i="6"/>
  <c r="C24" i="6" s="1"/>
  <c r="I23" i="6"/>
  <c r="E23" i="6" l="1"/>
  <c r="B25" i="6"/>
  <c r="C25" i="6" s="1"/>
  <c r="I24" i="6"/>
  <c r="D22" i="6"/>
  <c r="P9" i="3"/>
  <c r="B13" i="3"/>
  <c r="B19" i="3"/>
  <c r="E24" i="6" l="1"/>
  <c r="B26" i="6"/>
  <c r="C26" i="6" s="1"/>
  <c r="I25" i="6"/>
  <c r="F22" i="6"/>
  <c r="D23" i="6"/>
  <c r="B21" i="3"/>
  <c r="E21" i="3" l="1"/>
  <c r="C21" i="3"/>
  <c r="E25" i="6"/>
  <c r="I21" i="3"/>
  <c r="B27" i="6"/>
  <c r="C27" i="6" s="1"/>
  <c r="I26" i="6"/>
  <c r="F23" i="6"/>
  <c r="D24" i="6"/>
  <c r="B22" i="3"/>
  <c r="C22" i="3" s="1"/>
  <c r="E26" i="6" l="1"/>
  <c r="B28" i="6"/>
  <c r="C28" i="6" s="1"/>
  <c r="I27" i="6"/>
  <c r="D22" i="3"/>
  <c r="E22" i="3"/>
  <c r="F24" i="6"/>
  <c r="D25" i="6"/>
  <c r="B23" i="3"/>
  <c r="C23" i="3" s="1"/>
  <c r="I22" i="3"/>
  <c r="D21" i="3"/>
  <c r="F21" i="3" s="1"/>
  <c r="B29" i="6" l="1"/>
  <c r="C29" i="6" s="1"/>
  <c r="D23" i="3"/>
  <c r="I28" i="6"/>
  <c r="E27" i="6"/>
  <c r="E23" i="3"/>
  <c r="F25" i="6"/>
  <c r="D26" i="6"/>
  <c r="B24" i="3"/>
  <c r="C24" i="3" s="1"/>
  <c r="I23" i="3"/>
  <c r="B30" i="6" l="1"/>
  <c r="C30" i="6" s="1"/>
  <c r="E28" i="6"/>
  <c r="I29" i="6"/>
  <c r="E24" i="3"/>
  <c r="F26" i="6"/>
  <c r="D27" i="6"/>
  <c r="B25" i="3"/>
  <c r="C25" i="3" s="1"/>
  <c r="I24" i="3"/>
  <c r="F23" i="3"/>
  <c r="F22" i="3"/>
  <c r="B31" i="6" l="1"/>
  <c r="C31" i="6" s="1"/>
  <c r="I30" i="6"/>
  <c r="E29" i="6"/>
  <c r="E25" i="3"/>
  <c r="D28" i="6"/>
  <c r="F27" i="6"/>
  <c r="B26" i="3"/>
  <c r="C26" i="3" s="1"/>
  <c r="I25" i="3"/>
  <c r="D24" i="3"/>
  <c r="I31" i="6" l="1"/>
  <c r="B32" i="6"/>
  <c r="C32" i="6" s="1"/>
  <c r="E30" i="6"/>
  <c r="E26" i="3"/>
  <c r="F24" i="3"/>
  <c r="F28" i="6"/>
  <c r="D29" i="6"/>
  <c r="B27" i="3"/>
  <c r="C27" i="3" s="1"/>
  <c r="I26" i="3"/>
  <c r="D25" i="3"/>
  <c r="F25" i="3" s="1"/>
  <c r="I32" i="6" l="1"/>
  <c r="E31" i="6"/>
  <c r="B33" i="6"/>
  <c r="C33" i="6" s="1"/>
  <c r="E27" i="3"/>
  <c r="D30" i="6"/>
  <c r="F29" i="6"/>
  <c r="B28" i="3"/>
  <c r="C28" i="3" s="1"/>
  <c r="I27" i="3"/>
  <c r="D26" i="3"/>
  <c r="F26" i="3" s="1"/>
  <c r="I33" i="6" l="1"/>
  <c r="B34" i="6"/>
  <c r="C34" i="6" s="1"/>
  <c r="E32" i="6"/>
  <c r="E28" i="3"/>
  <c r="D31" i="6"/>
  <c r="F30" i="6"/>
  <c r="B29" i="3"/>
  <c r="C29" i="3" s="1"/>
  <c r="I28" i="3"/>
  <c r="D27" i="3"/>
  <c r="F27" i="3" s="1"/>
  <c r="E33" i="6" l="1"/>
  <c r="B35" i="6"/>
  <c r="C35" i="6" s="1"/>
  <c r="I34" i="6"/>
  <c r="E29" i="3"/>
  <c r="F31" i="6"/>
  <c r="D32" i="6"/>
  <c r="B30" i="3"/>
  <c r="C30" i="3" s="1"/>
  <c r="I29" i="3"/>
  <c r="D28" i="3"/>
  <c r="F28" i="3" s="1"/>
  <c r="E34" i="6" l="1"/>
  <c r="I35" i="6"/>
  <c r="B36" i="6"/>
  <c r="C36" i="6" s="1"/>
  <c r="E30" i="3"/>
  <c r="F32" i="6"/>
  <c r="D33" i="6"/>
  <c r="B31" i="3"/>
  <c r="C31" i="3" s="1"/>
  <c r="I30" i="3"/>
  <c r="D29" i="3"/>
  <c r="F29" i="3" s="1"/>
  <c r="I36" i="6" l="1"/>
  <c r="E35" i="6"/>
  <c r="B37" i="6"/>
  <c r="C37" i="6" s="1"/>
  <c r="E31" i="3"/>
  <c r="D34" i="6"/>
  <c r="F33" i="6"/>
  <c r="B32" i="3"/>
  <c r="C32" i="3" s="1"/>
  <c r="I31" i="3"/>
  <c r="D30" i="3"/>
  <c r="F30" i="3" s="1"/>
  <c r="B38" i="6" l="1"/>
  <c r="C38" i="6" s="1"/>
  <c r="E36" i="6"/>
  <c r="I37" i="6"/>
  <c r="E32" i="3"/>
  <c r="D35" i="6"/>
  <c r="F34" i="6"/>
  <c r="B33" i="3"/>
  <c r="C33" i="3" s="1"/>
  <c r="I32" i="3"/>
  <c r="D31" i="3"/>
  <c r="F31" i="3" s="1"/>
  <c r="E37" i="6" l="1"/>
  <c r="I38" i="6"/>
  <c r="B39" i="6"/>
  <c r="C39" i="6" s="1"/>
  <c r="E33" i="3"/>
  <c r="D32" i="3"/>
  <c r="F32" i="3" s="1"/>
  <c r="F35" i="6"/>
  <c r="D36" i="6"/>
  <c r="B34" i="3"/>
  <c r="C34" i="3" s="1"/>
  <c r="I33" i="3"/>
  <c r="B40" i="6" l="1"/>
  <c r="C40" i="6" s="1"/>
  <c r="I39" i="6"/>
  <c r="E38" i="6"/>
  <c r="E34" i="3"/>
  <c r="D37" i="6"/>
  <c r="F36" i="6"/>
  <c r="B35" i="3"/>
  <c r="C35" i="3" s="1"/>
  <c r="I34" i="3"/>
  <c r="D33" i="3"/>
  <c r="F33" i="3" s="1"/>
  <c r="E39" i="6" l="1"/>
  <c r="I40" i="6"/>
  <c r="B41" i="6"/>
  <c r="C41" i="6" s="1"/>
  <c r="E35" i="3"/>
  <c r="F37" i="6"/>
  <c r="D38" i="6"/>
  <c r="B36" i="3"/>
  <c r="C36" i="3" s="1"/>
  <c r="I35" i="3"/>
  <c r="D34" i="3"/>
  <c r="F34" i="3" s="1"/>
  <c r="I41" i="6" l="1"/>
  <c r="B42" i="6"/>
  <c r="C42" i="6" s="1"/>
  <c r="E40" i="6"/>
  <c r="E36" i="3"/>
  <c r="F38" i="6"/>
  <c r="D39" i="6"/>
  <c r="B37" i="3"/>
  <c r="C37" i="3" s="1"/>
  <c r="I36" i="3"/>
  <c r="D35" i="3"/>
  <c r="F35" i="3" s="1"/>
  <c r="E41" i="6" l="1"/>
  <c r="I42" i="6"/>
  <c r="B43" i="6"/>
  <c r="C43" i="6" s="1"/>
  <c r="E37" i="3"/>
  <c r="D40" i="6"/>
  <c r="F39" i="6"/>
  <c r="B38" i="3"/>
  <c r="C38" i="3" s="1"/>
  <c r="I37" i="3"/>
  <c r="D36" i="3"/>
  <c r="F36" i="3" s="1"/>
  <c r="E42" i="6" l="1"/>
  <c r="B44" i="6"/>
  <c r="I43" i="6"/>
  <c r="E38" i="3"/>
  <c r="F40" i="6"/>
  <c r="D41" i="6"/>
  <c r="B39" i="3"/>
  <c r="C39" i="3" s="1"/>
  <c r="I38" i="3"/>
  <c r="D37" i="3"/>
  <c r="F37" i="3" s="1"/>
  <c r="B45" i="6" l="1"/>
  <c r="C45" i="6" s="1"/>
  <c r="C44" i="6"/>
  <c r="I44" i="6"/>
  <c r="E43" i="6"/>
  <c r="E39" i="3"/>
  <c r="F41" i="6"/>
  <c r="D42" i="6"/>
  <c r="B40" i="3"/>
  <c r="C40" i="3" s="1"/>
  <c r="I39" i="3"/>
  <c r="D38" i="3"/>
  <c r="F38" i="3" s="1"/>
  <c r="I45" i="6" l="1"/>
  <c r="B46" i="6"/>
  <c r="C46" i="6" s="1"/>
  <c r="E44" i="6"/>
  <c r="E40" i="3"/>
  <c r="D43" i="6"/>
  <c r="F42" i="6"/>
  <c r="B41" i="3"/>
  <c r="C41" i="3" s="1"/>
  <c r="I40" i="3"/>
  <c r="D39" i="3"/>
  <c r="F39" i="3" s="1"/>
  <c r="E45" i="6" l="1"/>
  <c r="I46" i="6"/>
  <c r="B47" i="6"/>
  <c r="C47" i="6" s="1"/>
  <c r="E41" i="3"/>
  <c r="D44" i="6"/>
  <c r="F43" i="6"/>
  <c r="B42" i="3"/>
  <c r="C42" i="3" s="1"/>
  <c r="I41" i="3"/>
  <c r="D40" i="3"/>
  <c r="F40" i="3" s="1"/>
  <c r="I47" i="6" l="1"/>
  <c r="E46" i="6"/>
  <c r="B48" i="6"/>
  <c r="C48" i="6" s="1"/>
  <c r="E42" i="3"/>
  <c r="F44" i="6"/>
  <c r="D45" i="6"/>
  <c r="B43" i="3"/>
  <c r="C43" i="3" s="1"/>
  <c r="I42" i="3"/>
  <c r="D41" i="3"/>
  <c r="F41" i="3" s="1"/>
  <c r="I48" i="6" l="1"/>
  <c r="E47" i="6"/>
  <c r="B49" i="6"/>
  <c r="C49" i="6" s="1"/>
  <c r="E43" i="3"/>
  <c r="D46" i="6"/>
  <c r="F45" i="6"/>
  <c r="B44" i="3"/>
  <c r="C44" i="3" s="1"/>
  <c r="I43" i="3"/>
  <c r="D42" i="3"/>
  <c r="F42" i="3" s="1"/>
  <c r="B50" i="6" l="1"/>
  <c r="C50" i="6" s="1"/>
  <c r="E48" i="6"/>
  <c r="I49" i="6"/>
  <c r="E44" i="3"/>
  <c r="F46" i="6"/>
  <c r="D47" i="6"/>
  <c r="B45" i="3"/>
  <c r="C45" i="3" s="1"/>
  <c r="I44" i="3"/>
  <c r="D43" i="3"/>
  <c r="F43" i="3" s="1"/>
  <c r="E49" i="6" l="1"/>
  <c r="I50" i="6"/>
  <c r="B51" i="6"/>
  <c r="C51" i="6" s="1"/>
  <c r="E45" i="3"/>
  <c r="D48" i="6"/>
  <c r="F47" i="6"/>
  <c r="B46" i="3"/>
  <c r="C46" i="3" s="1"/>
  <c r="I45" i="3"/>
  <c r="D44" i="3"/>
  <c r="F44" i="3" s="1"/>
  <c r="E50" i="6" l="1"/>
  <c r="I51" i="6"/>
  <c r="B52" i="6"/>
  <c r="C52" i="6" s="1"/>
  <c r="E46" i="3"/>
  <c r="D49" i="6"/>
  <c r="F48" i="6"/>
  <c r="B47" i="3"/>
  <c r="C47" i="3" s="1"/>
  <c r="I46" i="3"/>
  <c r="D45" i="3"/>
  <c r="F45" i="3" s="1"/>
  <c r="B53" i="6" l="1"/>
  <c r="C53" i="6" s="1"/>
  <c r="I52" i="6"/>
  <c r="E51" i="6"/>
  <c r="E52" i="6"/>
  <c r="E47" i="3"/>
  <c r="F49" i="6"/>
  <c r="I53" i="6"/>
  <c r="D50" i="6"/>
  <c r="B48" i="3"/>
  <c r="C48" i="3" s="1"/>
  <c r="I47" i="3"/>
  <c r="D46" i="3"/>
  <c r="F46" i="3" s="1"/>
  <c r="B54" i="6" l="1"/>
  <c r="C54" i="6" s="1"/>
  <c r="E53" i="6"/>
  <c r="E48" i="3"/>
  <c r="I54" i="6"/>
  <c r="D51" i="6"/>
  <c r="F50" i="6"/>
  <c r="B49" i="3"/>
  <c r="C49" i="3" s="1"/>
  <c r="I48" i="3"/>
  <c r="D47" i="3"/>
  <c r="F47" i="3" s="1"/>
  <c r="B55" i="6" l="1"/>
  <c r="C55" i="6" s="1"/>
  <c r="E54" i="6"/>
  <c r="E49" i="3"/>
  <c r="D52" i="6"/>
  <c r="B56" i="6"/>
  <c r="C56" i="6" s="1"/>
  <c r="F51" i="6"/>
  <c r="B50" i="3"/>
  <c r="C50" i="3" s="1"/>
  <c r="I49" i="3"/>
  <c r="D48" i="3"/>
  <c r="F48" i="3" s="1"/>
  <c r="I55" i="6" l="1"/>
  <c r="E55" i="6"/>
  <c r="E50" i="3"/>
  <c r="F52" i="6"/>
  <c r="B57" i="6"/>
  <c r="C57" i="6" s="1"/>
  <c r="I56" i="6"/>
  <c r="D53" i="6"/>
  <c r="B51" i="3"/>
  <c r="C51" i="3" s="1"/>
  <c r="I50" i="3"/>
  <c r="D49" i="3"/>
  <c r="F49" i="3" s="1"/>
  <c r="E56" i="6" l="1"/>
  <c r="E51" i="3"/>
  <c r="B58" i="6"/>
  <c r="C58" i="6" s="1"/>
  <c r="I57" i="6"/>
  <c r="F53" i="6"/>
  <c r="D54" i="6"/>
  <c r="B52" i="3"/>
  <c r="C52" i="3" s="1"/>
  <c r="I51" i="3"/>
  <c r="D50" i="3"/>
  <c r="F50" i="3" s="1"/>
  <c r="E57" i="6" l="1"/>
  <c r="E52" i="3"/>
  <c r="B59" i="6"/>
  <c r="C59" i="6" s="1"/>
  <c r="I58" i="6"/>
  <c r="D55" i="6"/>
  <c r="F54" i="6"/>
  <c r="B53" i="3"/>
  <c r="C53" i="3" s="1"/>
  <c r="I52" i="3"/>
  <c r="D51" i="3"/>
  <c r="F51" i="3" s="1"/>
  <c r="E58" i="6" l="1"/>
  <c r="E53" i="3"/>
  <c r="D56" i="6"/>
  <c r="B60" i="6"/>
  <c r="C60" i="6" s="1"/>
  <c r="I59" i="6"/>
  <c r="F55" i="6"/>
  <c r="B54" i="3"/>
  <c r="C54" i="3" s="1"/>
  <c r="I53" i="3"/>
  <c r="D52" i="3"/>
  <c r="F52" i="3" s="1"/>
  <c r="E59" i="6" l="1"/>
  <c r="E54" i="3"/>
  <c r="B61" i="6"/>
  <c r="C61" i="6" s="1"/>
  <c r="I60" i="6"/>
  <c r="F56" i="6"/>
  <c r="D57" i="6"/>
  <c r="B55" i="3"/>
  <c r="C55" i="3" s="1"/>
  <c r="I54" i="3"/>
  <c r="D53" i="3"/>
  <c r="F53" i="3" s="1"/>
  <c r="E60" i="6" l="1"/>
  <c r="E55" i="3"/>
  <c r="D58" i="6"/>
  <c r="B62" i="6"/>
  <c r="C62" i="6" s="1"/>
  <c r="I61" i="6"/>
  <c r="F57" i="6"/>
  <c r="B56" i="3"/>
  <c r="C56" i="3" s="1"/>
  <c r="I55" i="3"/>
  <c r="D54" i="3"/>
  <c r="F54" i="3" s="1"/>
  <c r="E61" i="6" l="1"/>
  <c r="E56" i="3"/>
  <c r="B63" i="6"/>
  <c r="C63" i="6" s="1"/>
  <c r="I62" i="6"/>
  <c r="D59" i="6"/>
  <c r="F58" i="6"/>
  <c r="B57" i="3"/>
  <c r="C57" i="3" s="1"/>
  <c r="I56" i="3"/>
  <c r="D55" i="3"/>
  <c r="F55" i="3" s="1"/>
  <c r="E62" i="6" l="1"/>
  <c r="E57" i="3"/>
  <c r="B64" i="6"/>
  <c r="C64" i="6" s="1"/>
  <c r="I63" i="6"/>
  <c r="F59" i="6"/>
  <c r="D60" i="6"/>
  <c r="B58" i="3"/>
  <c r="C58" i="3" s="1"/>
  <c r="I57" i="3"/>
  <c r="D56" i="3"/>
  <c r="F56" i="3" s="1"/>
  <c r="E63" i="6" l="1"/>
  <c r="E58" i="3"/>
  <c r="D61" i="6"/>
  <c r="B65" i="6"/>
  <c r="C65" i="6" s="1"/>
  <c r="I64" i="6"/>
  <c r="F60" i="6"/>
  <c r="B59" i="3"/>
  <c r="C59" i="3" s="1"/>
  <c r="I58" i="3"/>
  <c r="D57" i="3"/>
  <c r="F57" i="3" s="1"/>
  <c r="E64" i="6" l="1"/>
  <c r="E59" i="3"/>
  <c r="D62" i="6"/>
  <c r="F61" i="6"/>
  <c r="B66" i="6"/>
  <c r="C66" i="6" s="1"/>
  <c r="I65" i="6"/>
  <c r="B60" i="3"/>
  <c r="C60" i="3" s="1"/>
  <c r="I59" i="3"/>
  <c r="D58" i="3"/>
  <c r="F58" i="3" s="1"/>
  <c r="E65" i="6" l="1"/>
  <c r="E60" i="3"/>
  <c r="F62" i="6"/>
  <c r="D63" i="6"/>
  <c r="B67" i="6"/>
  <c r="C67" i="6" s="1"/>
  <c r="I66" i="6"/>
  <c r="B61" i="3"/>
  <c r="C61" i="3" s="1"/>
  <c r="I60" i="3"/>
  <c r="D59" i="3"/>
  <c r="F59" i="3" s="1"/>
  <c r="E66" i="6" l="1"/>
  <c r="E61" i="3"/>
  <c r="F63" i="6"/>
  <c r="D64" i="6"/>
  <c r="B68" i="6"/>
  <c r="C68" i="6" s="1"/>
  <c r="I67" i="6"/>
  <c r="B62" i="3"/>
  <c r="C62" i="3" s="1"/>
  <c r="I61" i="3"/>
  <c r="D60" i="3"/>
  <c r="F60" i="3" s="1"/>
  <c r="E67" i="6" l="1"/>
  <c r="E62" i="3"/>
  <c r="F64" i="6"/>
  <c r="D65" i="6"/>
  <c r="B69" i="6"/>
  <c r="C69" i="6" s="1"/>
  <c r="I68" i="6"/>
  <c r="B63" i="3"/>
  <c r="C63" i="3" s="1"/>
  <c r="I62" i="3"/>
  <c r="D61" i="3"/>
  <c r="F61" i="3" s="1"/>
  <c r="E68" i="6" l="1"/>
  <c r="E63" i="3"/>
  <c r="F65" i="6"/>
  <c r="D66" i="6"/>
  <c r="B70" i="6"/>
  <c r="C70" i="6" s="1"/>
  <c r="I69" i="6"/>
  <c r="B64" i="3"/>
  <c r="C64" i="3" s="1"/>
  <c r="I63" i="3"/>
  <c r="D62" i="3"/>
  <c r="F62" i="3" s="1"/>
  <c r="E69" i="6" l="1"/>
  <c r="E64" i="3"/>
  <c r="D67" i="6"/>
  <c r="F67" i="6" s="1"/>
  <c r="F66" i="6"/>
  <c r="B71" i="6"/>
  <c r="C71" i="6" s="1"/>
  <c r="I70" i="6"/>
  <c r="B65" i="3"/>
  <c r="C65" i="3" s="1"/>
  <c r="I64" i="3"/>
  <c r="D63" i="3"/>
  <c r="F63" i="3" s="1"/>
  <c r="E70" i="6" l="1"/>
  <c r="E65" i="3"/>
  <c r="D68" i="6"/>
  <c r="F68" i="6" s="1"/>
  <c r="B72" i="6"/>
  <c r="C72" i="6" s="1"/>
  <c r="I71" i="6"/>
  <c r="B66" i="3"/>
  <c r="C66" i="3" s="1"/>
  <c r="I65" i="3"/>
  <c r="D64" i="3"/>
  <c r="F64" i="3" s="1"/>
  <c r="E71" i="6" l="1"/>
  <c r="E66" i="3"/>
  <c r="D69" i="6"/>
  <c r="F69" i="6" s="1"/>
  <c r="B73" i="6"/>
  <c r="C73" i="6" s="1"/>
  <c r="I72" i="6"/>
  <c r="B67" i="3"/>
  <c r="C67" i="3" s="1"/>
  <c r="I66" i="3"/>
  <c r="D65" i="3"/>
  <c r="F65" i="3" s="1"/>
  <c r="E72" i="6" l="1"/>
  <c r="E67" i="3"/>
  <c r="D70" i="6"/>
  <c r="F70" i="6" s="1"/>
  <c r="D71" i="6"/>
  <c r="F71" i="6" s="1"/>
  <c r="B74" i="6"/>
  <c r="C74" i="6" s="1"/>
  <c r="I73" i="6"/>
  <c r="B68" i="3"/>
  <c r="C68" i="3" s="1"/>
  <c r="I67" i="3"/>
  <c r="D66" i="3"/>
  <c r="F66" i="3" s="1"/>
  <c r="E73" i="6" l="1"/>
  <c r="E68" i="3"/>
  <c r="D72" i="6"/>
  <c r="F72" i="6" s="1"/>
  <c r="B75" i="6"/>
  <c r="C75" i="6" s="1"/>
  <c r="I74" i="6"/>
  <c r="B69" i="3"/>
  <c r="C69" i="3" s="1"/>
  <c r="I68" i="3"/>
  <c r="D67" i="3"/>
  <c r="F67" i="3" s="1"/>
  <c r="E74" i="6" l="1"/>
  <c r="E69" i="3"/>
  <c r="D68" i="3"/>
  <c r="F68" i="3" s="1"/>
  <c r="D73" i="6"/>
  <c r="F73" i="6" s="1"/>
  <c r="B76" i="6"/>
  <c r="C76" i="6" s="1"/>
  <c r="I75" i="6"/>
  <c r="B70" i="3"/>
  <c r="C70" i="3" s="1"/>
  <c r="I69" i="3"/>
  <c r="E75" i="6" l="1"/>
  <c r="E70" i="3"/>
  <c r="D74" i="6"/>
  <c r="F74" i="6" s="1"/>
  <c r="B77" i="6"/>
  <c r="C77" i="6" s="1"/>
  <c r="I76" i="6"/>
  <c r="B71" i="3"/>
  <c r="C71" i="3" s="1"/>
  <c r="I70" i="3"/>
  <c r="D69" i="3"/>
  <c r="F69" i="3" s="1"/>
  <c r="E76" i="6" l="1"/>
  <c r="E77" i="6"/>
  <c r="E71" i="3"/>
  <c r="D75" i="6"/>
  <c r="F75" i="6" s="1"/>
  <c r="B78" i="6"/>
  <c r="C78" i="6" s="1"/>
  <c r="I77" i="6"/>
  <c r="B72" i="3"/>
  <c r="C72" i="3" s="1"/>
  <c r="I71" i="3"/>
  <c r="D70" i="3"/>
  <c r="F70" i="3" s="1"/>
  <c r="E72" i="3" l="1"/>
  <c r="D72" i="3"/>
  <c r="D76" i="6"/>
  <c r="F76" i="6" s="1"/>
  <c r="B79" i="6"/>
  <c r="C79" i="6" s="1"/>
  <c r="I78" i="6"/>
  <c r="B73" i="3"/>
  <c r="C73" i="3" s="1"/>
  <c r="I72" i="3"/>
  <c r="D71" i="3"/>
  <c r="F71" i="3" s="1"/>
  <c r="E78" i="6" l="1"/>
  <c r="E73" i="3"/>
  <c r="F72" i="3"/>
  <c r="B80" i="6"/>
  <c r="C80" i="6" s="1"/>
  <c r="I79" i="6"/>
  <c r="D77" i="6"/>
  <c r="F77" i="6" s="1"/>
  <c r="B74" i="3"/>
  <c r="C74" i="3" s="1"/>
  <c r="I73" i="3"/>
  <c r="E79" i="6" l="1"/>
  <c r="E74" i="3"/>
  <c r="D74" i="3"/>
  <c r="B81" i="6"/>
  <c r="C81" i="6" s="1"/>
  <c r="I80" i="6"/>
  <c r="D78" i="6"/>
  <c r="F78" i="6" s="1"/>
  <c r="B75" i="3"/>
  <c r="C75" i="3" s="1"/>
  <c r="I74" i="3"/>
  <c r="D73" i="3"/>
  <c r="F73" i="3" s="1"/>
  <c r="E80" i="6" l="1"/>
  <c r="E75" i="3"/>
  <c r="F74" i="3"/>
  <c r="B82" i="6"/>
  <c r="C82" i="6" s="1"/>
  <c r="I81" i="6"/>
  <c r="D79" i="6"/>
  <c r="F79" i="6" s="1"/>
  <c r="B76" i="3"/>
  <c r="C76" i="3" s="1"/>
  <c r="I75" i="3"/>
  <c r="E81" i="6" l="1"/>
  <c r="E82" i="6"/>
  <c r="E76" i="3"/>
  <c r="B83" i="6"/>
  <c r="C83" i="6" s="1"/>
  <c r="I82" i="6"/>
  <c r="D80" i="6"/>
  <c r="F80" i="6" s="1"/>
  <c r="B77" i="3"/>
  <c r="C77" i="3" s="1"/>
  <c r="I76" i="3"/>
  <c r="D75" i="3"/>
  <c r="F75" i="3" s="1"/>
  <c r="E77" i="3" l="1"/>
  <c r="B84" i="6"/>
  <c r="C84" i="6" s="1"/>
  <c r="I83" i="6"/>
  <c r="D81" i="6"/>
  <c r="F81" i="6" s="1"/>
  <c r="B78" i="3"/>
  <c r="C78" i="3" s="1"/>
  <c r="I77" i="3"/>
  <c r="D76" i="3"/>
  <c r="F76" i="3" s="1"/>
  <c r="E83" i="6" l="1"/>
  <c r="E78" i="3"/>
  <c r="D78" i="3"/>
  <c r="B85" i="6"/>
  <c r="C85" i="6" s="1"/>
  <c r="I84" i="6"/>
  <c r="D82" i="6"/>
  <c r="F82" i="6" s="1"/>
  <c r="B79" i="3"/>
  <c r="C79" i="3" s="1"/>
  <c r="I78" i="3"/>
  <c r="D77" i="3"/>
  <c r="E84" i="6" l="1"/>
  <c r="E85" i="6"/>
  <c r="E79" i="3"/>
  <c r="D79" i="3"/>
  <c r="B86" i="6"/>
  <c r="C86" i="6" s="1"/>
  <c r="I85" i="6"/>
  <c r="D83" i="6"/>
  <c r="F83" i="6" s="1"/>
  <c r="B80" i="3"/>
  <c r="C80" i="3" s="1"/>
  <c r="I79" i="3"/>
  <c r="F77" i="3"/>
  <c r="F78" i="3"/>
  <c r="E86" i="6" l="1"/>
  <c r="E80" i="3"/>
  <c r="D80" i="3"/>
  <c r="B87" i="6"/>
  <c r="C87" i="6" s="1"/>
  <c r="I86" i="6"/>
  <c r="D84" i="6"/>
  <c r="F84" i="6" s="1"/>
  <c r="B81" i="3"/>
  <c r="C81" i="3" s="1"/>
  <c r="I80" i="3"/>
  <c r="F79" i="3"/>
  <c r="E87" i="6" l="1"/>
  <c r="E81" i="3"/>
  <c r="D81" i="3"/>
  <c r="B88" i="6"/>
  <c r="C88" i="6" s="1"/>
  <c r="I87" i="6"/>
  <c r="D85" i="6"/>
  <c r="F85" i="6" s="1"/>
  <c r="B82" i="3"/>
  <c r="C82" i="3" s="1"/>
  <c r="I81" i="3"/>
  <c r="F80" i="3"/>
  <c r="E88" i="6" l="1"/>
  <c r="E82" i="3"/>
  <c r="D82" i="3"/>
  <c r="B89" i="6"/>
  <c r="C89" i="6" s="1"/>
  <c r="I88" i="6"/>
  <c r="D86" i="6"/>
  <c r="F86" i="6" s="1"/>
  <c r="B83" i="3"/>
  <c r="C83" i="3" s="1"/>
  <c r="I82" i="3"/>
  <c r="F81" i="3"/>
  <c r="E89" i="6" l="1"/>
  <c r="E83" i="3"/>
  <c r="D83" i="3"/>
  <c r="B90" i="6"/>
  <c r="C90" i="6" s="1"/>
  <c r="I89" i="6"/>
  <c r="D87" i="6"/>
  <c r="F87" i="6" s="1"/>
  <c r="B84" i="3"/>
  <c r="C84" i="3" s="1"/>
  <c r="I83" i="3"/>
  <c r="F82" i="3"/>
  <c r="E90" i="6" l="1"/>
  <c r="E84" i="3"/>
  <c r="D84" i="3"/>
  <c r="B91" i="6"/>
  <c r="C91" i="6" s="1"/>
  <c r="I90" i="6"/>
  <c r="D88" i="6"/>
  <c r="F88" i="6" s="1"/>
  <c r="B85" i="3"/>
  <c r="C85" i="3" s="1"/>
  <c r="I84" i="3"/>
  <c r="F83" i="3"/>
  <c r="E91" i="6" l="1"/>
  <c r="E85" i="3"/>
  <c r="D85" i="3"/>
  <c r="B92" i="6"/>
  <c r="C92" i="6" s="1"/>
  <c r="I91" i="6"/>
  <c r="D89" i="6"/>
  <c r="F89" i="6" s="1"/>
  <c r="B86" i="3"/>
  <c r="C86" i="3" s="1"/>
  <c r="I85" i="3"/>
  <c r="F84" i="3"/>
  <c r="E92" i="6" l="1"/>
  <c r="E86" i="3"/>
  <c r="P21" i="3" s="1"/>
  <c r="B93" i="6"/>
  <c r="C93" i="6" s="1"/>
  <c r="I92" i="6"/>
  <c r="D90" i="6"/>
  <c r="F90" i="6" s="1"/>
  <c r="B87" i="3"/>
  <c r="C87" i="3" s="1"/>
  <c r="I86" i="3"/>
  <c r="D86" i="3"/>
  <c r="F85" i="3"/>
  <c r="E93" i="6" l="1"/>
  <c r="E87" i="3"/>
  <c r="B94" i="6"/>
  <c r="C94" i="6" s="1"/>
  <c r="I93" i="6"/>
  <c r="D91" i="6"/>
  <c r="F91" i="6" s="1"/>
  <c r="B88" i="3"/>
  <c r="C88" i="3" s="1"/>
  <c r="I87" i="3"/>
  <c r="D87" i="3"/>
  <c r="F86" i="3"/>
  <c r="E94" i="6" l="1"/>
  <c r="E88" i="3"/>
  <c r="B95" i="6"/>
  <c r="C95" i="6" s="1"/>
  <c r="I94" i="6"/>
  <c r="D92" i="6"/>
  <c r="F92" i="6" s="1"/>
  <c r="B89" i="3"/>
  <c r="C89" i="3" s="1"/>
  <c r="I88" i="3"/>
  <c r="E95" i="6" l="1"/>
  <c r="E89" i="3"/>
  <c r="B96" i="6"/>
  <c r="C96" i="6" s="1"/>
  <c r="I95" i="6"/>
  <c r="D93" i="6"/>
  <c r="F93" i="6" s="1"/>
  <c r="B90" i="3"/>
  <c r="C90" i="3" s="1"/>
  <c r="I89" i="3"/>
  <c r="E96" i="6" l="1"/>
  <c r="E90" i="3"/>
  <c r="B97" i="6"/>
  <c r="C97" i="6" s="1"/>
  <c r="I96" i="6"/>
  <c r="D94" i="6"/>
  <c r="F94" i="6" s="1"/>
  <c r="B91" i="3"/>
  <c r="C91" i="3" s="1"/>
  <c r="I90" i="3"/>
  <c r="E97" i="6" l="1"/>
  <c r="E91" i="3"/>
  <c r="B98" i="6"/>
  <c r="C98" i="6" s="1"/>
  <c r="I97" i="6"/>
  <c r="D95" i="6"/>
  <c r="F95" i="6" s="1"/>
  <c r="B92" i="3"/>
  <c r="C92" i="3" s="1"/>
  <c r="I91" i="3"/>
  <c r="E98" i="6" l="1"/>
  <c r="E92" i="3"/>
  <c r="B99" i="6"/>
  <c r="C99" i="6" s="1"/>
  <c r="I98" i="6"/>
  <c r="D96" i="6"/>
  <c r="F96" i="6" s="1"/>
  <c r="B93" i="3"/>
  <c r="C93" i="3" s="1"/>
  <c r="I92" i="3"/>
  <c r="E99" i="6" l="1"/>
  <c r="E93" i="3"/>
  <c r="B100" i="6"/>
  <c r="C100" i="6" s="1"/>
  <c r="I99" i="6"/>
  <c r="D97" i="6"/>
  <c r="F97" i="6" s="1"/>
  <c r="B94" i="3"/>
  <c r="C94" i="3" s="1"/>
  <c r="I93" i="3"/>
  <c r="E100" i="6" l="1"/>
  <c r="E94" i="3"/>
  <c r="B101" i="6"/>
  <c r="C101" i="6" s="1"/>
  <c r="I100" i="6"/>
  <c r="D98" i="6"/>
  <c r="F98" i="6" s="1"/>
  <c r="B95" i="3"/>
  <c r="C95" i="3" s="1"/>
  <c r="I94" i="3"/>
  <c r="E101" i="6" l="1"/>
  <c r="E95" i="3"/>
  <c r="B102" i="6"/>
  <c r="C102" i="6" s="1"/>
  <c r="I101" i="6"/>
  <c r="D99" i="6"/>
  <c r="F99" i="6" s="1"/>
  <c r="B96" i="3"/>
  <c r="C96" i="3" s="1"/>
  <c r="I95" i="3"/>
  <c r="E102" i="6" l="1"/>
  <c r="E96" i="3"/>
  <c r="B103" i="6"/>
  <c r="C103" i="6" s="1"/>
  <c r="I102" i="6"/>
  <c r="D100" i="6"/>
  <c r="F100" i="6" s="1"/>
  <c r="B97" i="3"/>
  <c r="C97" i="3" s="1"/>
  <c r="I96" i="3"/>
  <c r="E103" i="6" l="1"/>
  <c r="E97" i="3"/>
  <c r="B104" i="6"/>
  <c r="C104" i="6" s="1"/>
  <c r="I103" i="6"/>
  <c r="D101" i="6"/>
  <c r="F101" i="6" s="1"/>
  <c r="B98" i="3"/>
  <c r="C98" i="3" s="1"/>
  <c r="I97" i="3"/>
  <c r="E104" i="6" l="1"/>
  <c r="E98" i="3"/>
  <c r="B105" i="6"/>
  <c r="C105" i="6" s="1"/>
  <c r="I104" i="6"/>
  <c r="D102" i="6"/>
  <c r="F102" i="6" s="1"/>
  <c r="B99" i="3"/>
  <c r="C99" i="3" s="1"/>
  <c r="I98" i="3"/>
  <c r="E105" i="6" l="1"/>
  <c r="E99" i="3"/>
  <c r="B106" i="6"/>
  <c r="C106" i="6" s="1"/>
  <c r="I105" i="6"/>
  <c r="D103" i="6"/>
  <c r="F103" i="6" s="1"/>
  <c r="B100" i="3"/>
  <c r="C100" i="3" s="1"/>
  <c r="I99" i="3"/>
  <c r="E106" i="6" l="1"/>
  <c r="E100" i="3"/>
  <c r="B107" i="6"/>
  <c r="C107" i="6" s="1"/>
  <c r="I106" i="6"/>
  <c r="D104" i="6"/>
  <c r="F104" i="6" s="1"/>
  <c r="B101" i="3"/>
  <c r="C101" i="3" s="1"/>
  <c r="I100" i="3"/>
  <c r="E107" i="6" l="1"/>
  <c r="E101" i="3"/>
  <c r="B108" i="6"/>
  <c r="C108" i="6" s="1"/>
  <c r="I107" i="6"/>
  <c r="D105" i="6"/>
  <c r="F105" i="6" s="1"/>
  <c r="B102" i="3"/>
  <c r="C102" i="3" s="1"/>
  <c r="I101" i="3"/>
  <c r="E108" i="6" l="1"/>
  <c r="E102" i="3"/>
  <c r="B109" i="6"/>
  <c r="C109" i="6" s="1"/>
  <c r="I108" i="6"/>
  <c r="D106" i="6"/>
  <c r="F106" i="6" s="1"/>
  <c r="B103" i="3"/>
  <c r="C103" i="3" s="1"/>
  <c r="I102" i="3"/>
  <c r="E109" i="6" l="1"/>
  <c r="E103" i="3"/>
  <c r="B110" i="6"/>
  <c r="C110" i="6" s="1"/>
  <c r="I109" i="6"/>
  <c r="D107" i="6"/>
  <c r="F107" i="6" s="1"/>
  <c r="B104" i="3"/>
  <c r="C104" i="3" s="1"/>
  <c r="I103" i="3"/>
  <c r="E110" i="6" l="1"/>
  <c r="E104" i="3"/>
  <c r="B111" i="6"/>
  <c r="C111" i="6" s="1"/>
  <c r="I110" i="6"/>
  <c r="D108" i="6"/>
  <c r="F108" i="6" s="1"/>
  <c r="B105" i="3"/>
  <c r="C105" i="3" s="1"/>
  <c r="I104" i="3"/>
  <c r="E111" i="6" l="1"/>
  <c r="E105" i="3"/>
  <c r="B112" i="6"/>
  <c r="C112" i="6" s="1"/>
  <c r="I111" i="6"/>
  <c r="D109" i="6"/>
  <c r="F109" i="6" s="1"/>
  <c r="B106" i="3"/>
  <c r="C106" i="3" s="1"/>
  <c r="I105" i="3"/>
  <c r="E112" i="6" l="1"/>
  <c r="E106" i="3"/>
  <c r="B113" i="6"/>
  <c r="C113" i="6" s="1"/>
  <c r="I112" i="6"/>
  <c r="D110" i="6"/>
  <c r="F110" i="6" s="1"/>
  <c r="B107" i="3"/>
  <c r="C107" i="3" s="1"/>
  <c r="I106" i="3"/>
  <c r="E113" i="6" l="1"/>
  <c r="E107" i="3"/>
  <c r="B114" i="6"/>
  <c r="C114" i="6" s="1"/>
  <c r="I113" i="6"/>
  <c r="D111" i="6"/>
  <c r="F111" i="6" s="1"/>
  <c r="B108" i="3"/>
  <c r="C108" i="3" s="1"/>
  <c r="I107" i="3"/>
  <c r="E114" i="6" l="1"/>
  <c r="E108" i="3"/>
  <c r="B115" i="6"/>
  <c r="C115" i="6" s="1"/>
  <c r="I114" i="6"/>
  <c r="D112" i="6"/>
  <c r="F112" i="6" s="1"/>
  <c r="B109" i="3"/>
  <c r="C109" i="3" s="1"/>
  <c r="I108" i="3"/>
  <c r="E115" i="6" l="1"/>
  <c r="E109" i="3"/>
  <c r="B116" i="6"/>
  <c r="C116" i="6" s="1"/>
  <c r="I115" i="6"/>
  <c r="D113" i="6"/>
  <c r="F113" i="6" s="1"/>
  <c r="B110" i="3"/>
  <c r="C110" i="3" s="1"/>
  <c r="I109" i="3"/>
  <c r="E116" i="6" l="1"/>
  <c r="E110" i="3"/>
  <c r="B117" i="6"/>
  <c r="C117" i="6" s="1"/>
  <c r="I116" i="6"/>
  <c r="D114" i="6"/>
  <c r="F114" i="6" s="1"/>
  <c r="B111" i="3"/>
  <c r="C111" i="3" s="1"/>
  <c r="I110" i="3"/>
  <c r="E117" i="6" l="1"/>
  <c r="E111" i="3"/>
  <c r="B118" i="6"/>
  <c r="C118" i="6" s="1"/>
  <c r="I117" i="6"/>
  <c r="D115" i="6"/>
  <c r="F115" i="6" s="1"/>
  <c r="B112" i="3"/>
  <c r="C112" i="3" s="1"/>
  <c r="I111" i="3"/>
  <c r="E118" i="6" l="1"/>
  <c r="E112" i="3"/>
  <c r="B119" i="6"/>
  <c r="C119" i="6" s="1"/>
  <c r="I118" i="6"/>
  <c r="D116" i="6"/>
  <c r="F116" i="6" s="1"/>
  <c r="B113" i="3"/>
  <c r="C113" i="3" s="1"/>
  <c r="I112" i="3"/>
  <c r="E119" i="6" l="1"/>
  <c r="E113" i="3"/>
  <c r="B120" i="6"/>
  <c r="C120" i="6" s="1"/>
  <c r="I119" i="6"/>
  <c r="D117" i="6"/>
  <c r="F117" i="6" s="1"/>
  <c r="B114" i="3"/>
  <c r="C114" i="3" s="1"/>
  <c r="I113" i="3"/>
  <c r="E120" i="6" l="1"/>
  <c r="E114" i="3"/>
  <c r="B121" i="6"/>
  <c r="C121" i="6" s="1"/>
  <c r="I120" i="6"/>
  <c r="D118" i="6"/>
  <c r="F118" i="6" s="1"/>
  <c r="B115" i="3"/>
  <c r="C115" i="3" s="1"/>
  <c r="I114" i="3"/>
  <c r="E121" i="6" l="1"/>
  <c r="E115" i="3"/>
  <c r="B122" i="6"/>
  <c r="C122" i="6" s="1"/>
  <c r="I121" i="6"/>
  <c r="D119" i="6"/>
  <c r="F119" i="6" s="1"/>
  <c r="B116" i="3"/>
  <c r="C116" i="3" s="1"/>
  <c r="I115" i="3"/>
  <c r="E122" i="6" l="1"/>
  <c r="E116" i="3"/>
  <c r="B123" i="6"/>
  <c r="C123" i="6" s="1"/>
  <c r="I122" i="6"/>
  <c r="D120" i="6"/>
  <c r="F120" i="6" s="1"/>
  <c r="B117" i="3"/>
  <c r="C117" i="3" s="1"/>
  <c r="I116" i="3"/>
  <c r="E123" i="6" l="1"/>
  <c r="E117" i="3"/>
  <c r="B124" i="6"/>
  <c r="C124" i="6" s="1"/>
  <c r="I123" i="6"/>
  <c r="D121" i="6"/>
  <c r="F121" i="6" s="1"/>
  <c r="B118" i="3"/>
  <c r="C118" i="3" s="1"/>
  <c r="I117" i="3"/>
  <c r="E124" i="6" l="1"/>
  <c r="E118" i="3"/>
  <c r="B125" i="6"/>
  <c r="C125" i="6" s="1"/>
  <c r="I124" i="6"/>
  <c r="D122" i="6"/>
  <c r="F122" i="6" s="1"/>
  <c r="B119" i="3"/>
  <c r="C119" i="3" s="1"/>
  <c r="I118" i="3"/>
  <c r="E125" i="6" l="1"/>
  <c r="E119" i="3"/>
  <c r="B126" i="6"/>
  <c r="C126" i="6" s="1"/>
  <c r="I125" i="6"/>
  <c r="D123" i="6"/>
  <c r="F123" i="6" s="1"/>
  <c r="B120" i="3"/>
  <c r="C120" i="3" s="1"/>
  <c r="I119" i="3"/>
  <c r="E126" i="6" l="1"/>
  <c r="E120" i="3"/>
  <c r="B127" i="6"/>
  <c r="C127" i="6" s="1"/>
  <c r="I126" i="6"/>
  <c r="D124" i="6"/>
  <c r="F124" i="6" s="1"/>
  <c r="B121" i="3"/>
  <c r="C121" i="3" s="1"/>
  <c r="I120" i="3"/>
  <c r="E127" i="6" l="1"/>
  <c r="E121" i="3"/>
  <c r="B128" i="6"/>
  <c r="C128" i="6" s="1"/>
  <c r="I127" i="6"/>
  <c r="D125" i="6"/>
  <c r="F125" i="6" s="1"/>
  <c r="B122" i="3"/>
  <c r="C122" i="3" s="1"/>
  <c r="I121" i="3"/>
  <c r="E128" i="6" l="1"/>
  <c r="E122" i="3"/>
  <c r="B129" i="6"/>
  <c r="C129" i="6" s="1"/>
  <c r="I128" i="6"/>
  <c r="D126" i="6"/>
  <c r="F126" i="6" s="1"/>
  <c r="B123" i="3"/>
  <c r="C123" i="3" s="1"/>
  <c r="I122" i="3"/>
  <c r="E129" i="6" l="1"/>
  <c r="E123" i="3"/>
  <c r="B130" i="6"/>
  <c r="C130" i="6" s="1"/>
  <c r="I129" i="6"/>
  <c r="D127" i="6"/>
  <c r="F127" i="6" s="1"/>
  <c r="B124" i="3"/>
  <c r="C124" i="3" s="1"/>
  <c r="I123" i="3"/>
  <c r="E130" i="6" l="1"/>
  <c r="E124" i="3"/>
  <c r="B131" i="6"/>
  <c r="C131" i="6" s="1"/>
  <c r="I130" i="6"/>
  <c r="D128" i="6"/>
  <c r="F128" i="6" s="1"/>
  <c r="B125" i="3"/>
  <c r="C125" i="3" s="1"/>
  <c r="I124" i="3"/>
  <c r="E131" i="6" l="1"/>
  <c r="E125" i="3"/>
  <c r="B132" i="6"/>
  <c r="C132" i="6" s="1"/>
  <c r="I131" i="6"/>
  <c r="D129" i="6"/>
  <c r="F129" i="6" s="1"/>
  <c r="B126" i="3"/>
  <c r="C126" i="3" s="1"/>
  <c r="I125" i="3"/>
  <c r="E132" i="6" l="1"/>
  <c r="E126" i="3"/>
  <c r="B133" i="6"/>
  <c r="C133" i="6" s="1"/>
  <c r="I132" i="6"/>
  <c r="D130" i="6"/>
  <c r="F130" i="6" s="1"/>
  <c r="B127" i="3"/>
  <c r="C127" i="3" s="1"/>
  <c r="I126" i="3"/>
  <c r="E133" i="6" l="1"/>
  <c r="E127" i="3"/>
  <c r="B134" i="6"/>
  <c r="C134" i="6" s="1"/>
  <c r="I133" i="6"/>
  <c r="D131" i="6"/>
  <c r="F131" i="6" s="1"/>
  <c r="B128" i="3"/>
  <c r="C128" i="3" s="1"/>
  <c r="I127" i="3"/>
  <c r="E134" i="6" l="1"/>
  <c r="E128" i="3"/>
  <c r="B135" i="6"/>
  <c r="C135" i="6" s="1"/>
  <c r="I134" i="6"/>
  <c r="D132" i="6"/>
  <c r="F132" i="6" s="1"/>
  <c r="B129" i="3"/>
  <c r="C129" i="3" s="1"/>
  <c r="I128" i="3"/>
  <c r="E135" i="6" l="1"/>
  <c r="E129" i="3"/>
  <c r="B136" i="6"/>
  <c r="C136" i="6" s="1"/>
  <c r="I135" i="6"/>
  <c r="D133" i="6"/>
  <c r="F133" i="6" s="1"/>
  <c r="B130" i="3"/>
  <c r="C130" i="3" s="1"/>
  <c r="I129" i="3"/>
  <c r="E136" i="6" l="1"/>
  <c r="E130" i="3"/>
  <c r="B137" i="6"/>
  <c r="C137" i="6" s="1"/>
  <c r="I136" i="6"/>
  <c r="D134" i="6"/>
  <c r="F134" i="6" s="1"/>
  <c r="B131" i="3"/>
  <c r="C131" i="3" s="1"/>
  <c r="I130" i="3"/>
  <c r="E137" i="6" l="1"/>
  <c r="E131" i="3"/>
  <c r="B138" i="6"/>
  <c r="C138" i="6" s="1"/>
  <c r="I137" i="6"/>
  <c r="D135" i="6"/>
  <c r="F135" i="6" s="1"/>
  <c r="B132" i="3"/>
  <c r="C132" i="3" s="1"/>
  <c r="I131" i="3"/>
  <c r="E138" i="6" l="1"/>
  <c r="E132" i="3"/>
  <c r="B139" i="6"/>
  <c r="C139" i="6" s="1"/>
  <c r="I138" i="6"/>
  <c r="D136" i="6"/>
  <c r="F136" i="6" s="1"/>
  <c r="B133" i="3"/>
  <c r="C133" i="3" s="1"/>
  <c r="I132" i="3"/>
  <c r="E139" i="6" l="1"/>
  <c r="E133" i="3"/>
  <c r="B140" i="6"/>
  <c r="C140" i="6" s="1"/>
  <c r="I139" i="6"/>
  <c r="D137" i="6"/>
  <c r="F137" i="6" s="1"/>
  <c r="B134" i="3"/>
  <c r="C134" i="3" s="1"/>
  <c r="I133" i="3"/>
  <c r="E140" i="6" l="1"/>
  <c r="E134" i="3"/>
  <c r="B141" i="6"/>
  <c r="C141" i="6" s="1"/>
  <c r="I140" i="6"/>
  <c r="D138" i="6"/>
  <c r="F138" i="6" s="1"/>
  <c r="B135" i="3"/>
  <c r="C135" i="3" s="1"/>
  <c r="I134" i="3"/>
  <c r="E141" i="6" l="1"/>
  <c r="E135" i="3"/>
  <c r="B142" i="6"/>
  <c r="C142" i="6" s="1"/>
  <c r="I141" i="6"/>
  <c r="D139" i="6"/>
  <c r="F139" i="6" s="1"/>
  <c r="B136" i="3"/>
  <c r="C136" i="3" s="1"/>
  <c r="I135" i="3"/>
  <c r="E142" i="6" l="1"/>
  <c r="E136" i="3"/>
  <c r="B143" i="6"/>
  <c r="C143" i="6" s="1"/>
  <c r="I142" i="6"/>
  <c r="D140" i="6"/>
  <c r="F140" i="6" s="1"/>
  <c r="B137" i="3"/>
  <c r="C137" i="3" s="1"/>
  <c r="I136" i="3"/>
  <c r="E143" i="6" l="1"/>
  <c r="E137" i="3"/>
  <c r="B144" i="6"/>
  <c r="C144" i="6" s="1"/>
  <c r="I143" i="6"/>
  <c r="D141" i="6"/>
  <c r="F141" i="6" s="1"/>
  <c r="B138" i="3"/>
  <c r="C138" i="3" s="1"/>
  <c r="I137" i="3"/>
  <c r="E144" i="6" l="1"/>
  <c r="E138" i="3"/>
  <c r="B145" i="6"/>
  <c r="C145" i="6" s="1"/>
  <c r="I144" i="6"/>
  <c r="D142" i="6"/>
  <c r="F142" i="6" s="1"/>
  <c r="B139" i="3"/>
  <c r="C139" i="3" s="1"/>
  <c r="I138" i="3"/>
  <c r="E145" i="6" l="1"/>
  <c r="E139" i="3"/>
  <c r="B146" i="6"/>
  <c r="C146" i="6" s="1"/>
  <c r="I145" i="6"/>
  <c r="D143" i="6"/>
  <c r="F143" i="6" s="1"/>
  <c r="B140" i="3"/>
  <c r="C140" i="3" s="1"/>
  <c r="I139" i="3"/>
  <c r="E146" i="6" l="1"/>
  <c r="E140" i="3"/>
  <c r="B147" i="6"/>
  <c r="C147" i="6" s="1"/>
  <c r="I146" i="6"/>
  <c r="D144" i="6"/>
  <c r="F144" i="6" s="1"/>
  <c r="B141" i="3"/>
  <c r="C141" i="3" s="1"/>
  <c r="I140" i="3"/>
  <c r="E147" i="6" l="1"/>
  <c r="E141" i="3"/>
  <c r="B148" i="6"/>
  <c r="C148" i="6" s="1"/>
  <c r="I147" i="6"/>
  <c r="D145" i="6"/>
  <c r="F145" i="6" s="1"/>
  <c r="B142" i="3"/>
  <c r="C142" i="3" s="1"/>
  <c r="I141" i="3"/>
  <c r="E148" i="6" l="1"/>
  <c r="E142" i="3"/>
  <c r="B149" i="6"/>
  <c r="C149" i="6" s="1"/>
  <c r="I148" i="6"/>
  <c r="D146" i="6"/>
  <c r="F146" i="6" s="1"/>
  <c r="B143" i="3"/>
  <c r="C143" i="3" s="1"/>
  <c r="I142" i="3"/>
  <c r="E149" i="6" l="1"/>
  <c r="E143" i="3"/>
  <c r="B150" i="6"/>
  <c r="C150" i="6" s="1"/>
  <c r="I149" i="6"/>
  <c r="D147" i="6"/>
  <c r="F147" i="6" s="1"/>
  <c r="B144" i="3"/>
  <c r="C144" i="3" s="1"/>
  <c r="I143" i="3"/>
  <c r="E150" i="6" l="1"/>
  <c r="E144" i="3"/>
  <c r="B151" i="6"/>
  <c r="C151" i="6" s="1"/>
  <c r="I150" i="6"/>
  <c r="D148" i="6"/>
  <c r="F148" i="6" s="1"/>
  <c r="B145" i="3"/>
  <c r="C145" i="3" s="1"/>
  <c r="I144" i="3"/>
  <c r="E151" i="6" l="1"/>
  <c r="E145" i="3"/>
  <c r="B152" i="6"/>
  <c r="C152" i="6" s="1"/>
  <c r="I151" i="6"/>
  <c r="D149" i="6"/>
  <c r="F149" i="6" s="1"/>
  <c r="B146" i="3"/>
  <c r="C146" i="3" s="1"/>
  <c r="I145" i="3"/>
  <c r="E152" i="6" l="1"/>
  <c r="E146" i="3"/>
  <c r="B153" i="6"/>
  <c r="C153" i="6" s="1"/>
  <c r="I152" i="6"/>
  <c r="D150" i="6"/>
  <c r="F150" i="6" s="1"/>
  <c r="B147" i="3"/>
  <c r="C147" i="3" s="1"/>
  <c r="I146" i="3"/>
  <c r="E153" i="6" l="1"/>
  <c r="E147" i="3"/>
  <c r="B154" i="6"/>
  <c r="C154" i="6" s="1"/>
  <c r="I153" i="6"/>
  <c r="D151" i="6"/>
  <c r="F151" i="6" s="1"/>
  <c r="B148" i="3"/>
  <c r="C148" i="3" s="1"/>
  <c r="I147" i="3"/>
  <c r="E154" i="6" l="1"/>
  <c r="E148" i="3"/>
  <c r="B155" i="6"/>
  <c r="C155" i="6" s="1"/>
  <c r="I154" i="6"/>
  <c r="D152" i="6"/>
  <c r="F152" i="6" s="1"/>
  <c r="B149" i="3"/>
  <c r="C149" i="3" s="1"/>
  <c r="I148" i="3"/>
  <c r="E155" i="6" l="1"/>
  <c r="E149" i="3"/>
  <c r="B156" i="6"/>
  <c r="C156" i="6" s="1"/>
  <c r="I155" i="6"/>
  <c r="D153" i="6"/>
  <c r="F153" i="6" s="1"/>
  <c r="B150" i="3"/>
  <c r="C150" i="3" s="1"/>
  <c r="I149" i="3"/>
  <c r="E156" i="6" l="1"/>
  <c r="E150" i="3"/>
  <c r="B157" i="6"/>
  <c r="C157" i="6" s="1"/>
  <c r="I156" i="6"/>
  <c r="D154" i="6"/>
  <c r="F154" i="6" s="1"/>
  <c r="B151" i="3"/>
  <c r="C151" i="3" s="1"/>
  <c r="I150" i="3"/>
  <c r="E157" i="6" l="1"/>
  <c r="E151" i="3"/>
  <c r="B158" i="6"/>
  <c r="C158" i="6" s="1"/>
  <c r="I157" i="6"/>
  <c r="D155" i="6"/>
  <c r="F155" i="6" s="1"/>
  <c r="B152" i="3"/>
  <c r="C152" i="3" s="1"/>
  <c r="I151" i="3"/>
  <c r="E158" i="6" l="1"/>
  <c r="E152" i="3"/>
  <c r="B159" i="6"/>
  <c r="C159" i="6" s="1"/>
  <c r="I158" i="6"/>
  <c r="D156" i="6"/>
  <c r="F156" i="6" s="1"/>
  <c r="B153" i="3"/>
  <c r="C153" i="3" s="1"/>
  <c r="I152" i="3"/>
  <c r="E159" i="6" l="1"/>
  <c r="E153" i="3"/>
  <c r="B160" i="6"/>
  <c r="C160" i="6" s="1"/>
  <c r="I159" i="6"/>
  <c r="D157" i="6"/>
  <c r="F157" i="6" s="1"/>
  <c r="B154" i="3"/>
  <c r="C154" i="3" s="1"/>
  <c r="I153" i="3"/>
  <c r="E160" i="6" l="1"/>
  <c r="E154" i="3"/>
  <c r="B161" i="6"/>
  <c r="C161" i="6" s="1"/>
  <c r="I160" i="6"/>
  <c r="D158" i="6"/>
  <c r="F158" i="6" s="1"/>
  <c r="B155" i="3"/>
  <c r="C155" i="3" s="1"/>
  <c r="I154" i="3"/>
  <c r="E161" i="6" l="1"/>
  <c r="E155" i="3"/>
  <c r="B162" i="6"/>
  <c r="C162" i="6" s="1"/>
  <c r="I161" i="6"/>
  <c r="D159" i="6"/>
  <c r="F159" i="6" s="1"/>
  <c r="B156" i="3"/>
  <c r="C156" i="3" s="1"/>
  <c r="I155" i="3"/>
  <c r="E162" i="6" l="1"/>
  <c r="E156" i="3"/>
  <c r="B163" i="6"/>
  <c r="C163" i="6" s="1"/>
  <c r="I162" i="6"/>
  <c r="D160" i="6"/>
  <c r="F160" i="6" s="1"/>
  <c r="B157" i="3"/>
  <c r="C157" i="3" s="1"/>
  <c r="I156" i="3"/>
  <c r="E163" i="6" l="1"/>
  <c r="E157" i="3"/>
  <c r="B164" i="6"/>
  <c r="C164" i="6" s="1"/>
  <c r="I163" i="6"/>
  <c r="D161" i="6"/>
  <c r="F161" i="6" s="1"/>
  <c r="B158" i="3"/>
  <c r="C158" i="3" s="1"/>
  <c r="I157" i="3"/>
  <c r="E164" i="6" l="1"/>
  <c r="E158" i="3"/>
  <c r="B165" i="6"/>
  <c r="C165" i="6" s="1"/>
  <c r="I164" i="6"/>
  <c r="D162" i="6"/>
  <c r="F162" i="6" s="1"/>
  <c r="B159" i="3"/>
  <c r="C159" i="3" s="1"/>
  <c r="I158" i="3"/>
  <c r="E165" i="6" l="1"/>
  <c r="E159" i="3"/>
  <c r="B166" i="6"/>
  <c r="C166" i="6" s="1"/>
  <c r="I165" i="6"/>
  <c r="D163" i="6"/>
  <c r="F163" i="6" s="1"/>
  <c r="B160" i="3"/>
  <c r="C160" i="3" s="1"/>
  <c r="I159" i="3"/>
  <c r="E166" i="6" l="1"/>
  <c r="E160" i="3"/>
  <c r="B167" i="6"/>
  <c r="C167" i="6" s="1"/>
  <c r="I166" i="6"/>
  <c r="D164" i="6"/>
  <c r="F164" i="6" s="1"/>
  <c r="B161" i="3"/>
  <c r="C161" i="3" s="1"/>
  <c r="I160" i="3"/>
  <c r="E167" i="6" l="1"/>
  <c r="E161" i="3"/>
  <c r="B168" i="6"/>
  <c r="C168" i="6" s="1"/>
  <c r="I167" i="6"/>
  <c r="D165" i="6"/>
  <c r="F165" i="6" s="1"/>
  <c r="B162" i="3"/>
  <c r="C162" i="3" s="1"/>
  <c r="I161" i="3"/>
  <c r="E168" i="6" l="1"/>
  <c r="E162" i="3"/>
  <c r="B169" i="6"/>
  <c r="C169" i="6" s="1"/>
  <c r="I168" i="6"/>
  <c r="D166" i="6"/>
  <c r="F166" i="6" s="1"/>
  <c r="B163" i="3"/>
  <c r="C163" i="3" s="1"/>
  <c r="I162" i="3"/>
  <c r="E169" i="6" l="1"/>
  <c r="E163" i="3"/>
  <c r="B170" i="6"/>
  <c r="C170" i="6" s="1"/>
  <c r="I169" i="6"/>
  <c r="D167" i="6"/>
  <c r="F167" i="6" s="1"/>
  <c r="B164" i="3"/>
  <c r="C164" i="3" s="1"/>
  <c r="I163" i="3"/>
  <c r="E170" i="6" l="1"/>
  <c r="E164" i="3"/>
  <c r="B171" i="6"/>
  <c r="C171" i="6" s="1"/>
  <c r="I170" i="6"/>
  <c r="D168" i="6"/>
  <c r="F168" i="6" s="1"/>
  <c r="B165" i="3"/>
  <c r="C165" i="3" s="1"/>
  <c r="I164" i="3"/>
  <c r="E171" i="6" l="1"/>
  <c r="E165" i="3"/>
  <c r="B172" i="6"/>
  <c r="C172" i="6" s="1"/>
  <c r="I171" i="6"/>
  <c r="D169" i="6"/>
  <c r="F169" i="6" s="1"/>
  <c r="B166" i="3"/>
  <c r="C166" i="3" s="1"/>
  <c r="I165" i="3"/>
  <c r="E172" i="6" l="1"/>
  <c r="E166" i="3"/>
  <c r="B173" i="6"/>
  <c r="C173" i="6" s="1"/>
  <c r="I172" i="6"/>
  <c r="D170" i="6"/>
  <c r="F170" i="6" s="1"/>
  <c r="B167" i="3"/>
  <c r="C167" i="3" s="1"/>
  <c r="I166" i="3"/>
  <c r="E173" i="6" l="1"/>
  <c r="E167" i="3"/>
  <c r="B174" i="6"/>
  <c r="C174" i="6" s="1"/>
  <c r="I173" i="6"/>
  <c r="D171" i="6"/>
  <c r="F171" i="6" s="1"/>
  <c r="B168" i="3"/>
  <c r="C168" i="3" s="1"/>
  <c r="I167" i="3"/>
  <c r="E174" i="6" l="1"/>
  <c r="E168" i="3"/>
  <c r="B175" i="6"/>
  <c r="C175" i="6" s="1"/>
  <c r="I174" i="6"/>
  <c r="D172" i="6"/>
  <c r="F172" i="6" s="1"/>
  <c r="B169" i="3"/>
  <c r="C169" i="3" s="1"/>
  <c r="I168" i="3"/>
  <c r="E175" i="6" l="1"/>
  <c r="E169" i="3"/>
  <c r="B176" i="6"/>
  <c r="C176" i="6" s="1"/>
  <c r="I175" i="6"/>
  <c r="D173" i="6"/>
  <c r="F173" i="6" s="1"/>
  <c r="B170" i="3"/>
  <c r="C170" i="3" s="1"/>
  <c r="I169" i="3"/>
  <c r="E176" i="6" l="1"/>
  <c r="E170" i="3"/>
  <c r="B177" i="6"/>
  <c r="C177" i="6" s="1"/>
  <c r="I176" i="6"/>
  <c r="D174" i="6"/>
  <c r="F174" i="6" s="1"/>
  <c r="B171" i="3"/>
  <c r="C171" i="3" s="1"/>
  <c r="I170" i="3"/>
  <c r="E177" i="6" l="1"/>
  <c r="E171" i="3"/>
  <c r="B178" i="6"/>
  <c r="C178" i="6" s="1"/>
  <c r="I177" i="6"/>
  <c r="D175" i="6"/>
  <c r="F175" i="6" s="1"/>
  <c r="B172" i="3"/>
  <c r="C172" i="3" s="1"/>
  <c r="I171" i="3"/>
  <c r="E178" i="6" l="1"/>
  <c r="E172" i="3"/>
  <c r="B179" i="6"/>
  <c r="C179" i="6" s="1"/>
  <c r="I178" i="6"/>
  <c r="D176" i="6"/>
  <c r="F176" i="6" s="1"/>
  <c r="B173" i="3"/>
  <c r="C173" i="3" s="1"/>
  <c r="I172" i="3"/>
  <c r="E179" i="6" l="1"/>
  <c r="E173" i="3"/>
  <c r="B180" i="6"/>
  <c r="C180" i="6" s="1"/>
  <c r="I179" i="6"/>
  <c r="D177" i="6"/>
  <c r="F177" i="6" s="1"/>
  <c r="B174" i="3"/>
  <c r="C174" i="3" s="1"/>
  <c r="I173" i="3"/>
  <c r="E180" i="6" l="1"/>
  <c r="E174" i="3"/>
  <c r="B181" i="6"/>
  <c r="C181" i="6" s="1"/>
  <c r="I180" i="6"/>
  <c r="D178" i="6"/>
  <c r="F178" i="6" s="1"/>
  <c r="B175" i="3"/>
  <c r="C175" i="3" s="1"/>
  <c r="I174" i="3"/>
  <c r="E181" i="6" l="1"/>
  <c r="E175" i="3"/>
  <c r="B182" i="6"/>
  <c r="C182" i="6" s="1"/>
  <c r="I181" i="6"/>
  <c r="D179" i="6"/>
  <c r="F179" i="6" s="1"/>
  <c r="B176" i="3"/>
  <c r="C176" i="3" s="1"/>
  <c r="I175" i="3"/>
  <c r="E182" i="6" l="1"/>
  <c r="E176" i="3"/>
  <c r="B183" i="6"/>
  <c r="C183" i="6" s="1"/>
  <c r="I182" i="6"/>
  <c r="D180" i="6"/>
  <c r="F180" i="6" s="1"/>
  <c r="B177" i="3"/>
  <c r="C177" i="3" s="1"/>
  <c r="I176" i="3"/>
  <c r="E183" i="6" l="1"/>
  <c r="E177" i="3"/>
  <c r="B184" i="6"/>
  <c r="C184" i="6" s="1"/>
  <c r="I183" i="6"/>
  <c r="D181" i="6"/>
  <c r="F181" i="6" s="1"/>
  <c r="B178" i="3"/>
  <c r="C178" i="3" s="1"/>
  <c r="I177" i="3"/>
  <c r="E184" i="6" l="1"/>
  <c r="E178" i="3"/>
  <c r="B185" i="6"/>
  <c r="C185" i="6" s="1"/>
  <c r="I184" i="6"/>
  <c r="D182" i="6"/>
  <c r="F182" i="6" s="1"/>
  <c r="B179" i="3"/>
  <c r="C179" i="3" s="1"/>
  <c r="I178" i="3"/>
  <c r="E185" i="6" l="1"/>
  <c r="E179" i="3"/>
  <c r="B186" i="6"/>
  <c r="C186" i="6" s="1"/>
  <c r="I185" i="6"/>
  <c r="D183" i="6"/>
  <c r="F183" i="6" s="1"/>
  <c r="B180" i="3"/>
  <c r="C180" i="3" s="1"/>
  <c r="I179" i="3"/>
  <c r="E186" i="6" l="1"/>
  <c r="E180" i="3"/>
  <c r="B187" i="6"/>
  <c r="C187" i="6" s="1"/>
  <c r="I186" i="6"/>
  <c r="D184" i="6"/>
  <c r="F184" i="6" s="1"/>
  <c r="B181" i="3"/>
  <c r="C181" i="3" s="1"/>
  <c r="I180" i="3"/>
  <c r="E187" i="6" l="1"/>
  <c r="E181" i="3"/>
  <c r="B188" i="6"/>
  <c r="C188" i="6" s="1"/>
  <c r="I187" i="6"/>
  <c r="D185" i="6"/>
  <c r="F185" i="6" s="1"/>
  <c r="B182" i="3"/>
  <c r="C182" i="3" s="1"/>
  <c r="I181" i="3"/>
  <c r="E188" i="6" l="1"/>
  <c r="E182" i="3"/>
  <c r="B189" i="6"/>
  <c r="C189" i="6" s="1"/>
  <c r="I188" i="6"/>
  <c r="D186" i="6"/>
  <c r="F186" i="6" s="1"/>
  <c r="B183" i="3"/>
  <c r="C183" i="3" s="1"/>
  <c r="I182" i="3"/>
  <c r="E189" i="6" l="1"/>
  <c r="E183" i="3"/>
  <c r="B190" i="6"/>
  <c r="C190" i="6" s="1"/>
  <c r="I189" i="6"/>
  <c r="D187" i="6"/>
  <c r="F187" i="6" s="1"/>
  <c r="B184" i="3"/>
  <c r="C184" i="3" s="1"/>
  <c r="I183" i="3"/>
  <c r="E190" i="6" l="1"/>
  <c r="E184" i="3"/>
  <c r="B191" i="6"/>
  <c r="C191" i="6" s="1"/>
  <c r="I190" i="6"/>
  <c r="D188" i="6"/>
  <c r="F188" i="6" s="1"/>
  <c r="B185" i="3"/>
  <c r="C185" i="3" s="1"/>
  <c r="I184" i="3"/>
  <c r="E191" i="6" l="1"/>
  <c r="E185" i="3"/>
  <c r="B192" i="6"/>
  <c r="C192" i="6" s="1"/>
  <c r="I191" i="6"/>
  <c r="D189" i="6"/>
  <c r="F189" i="6" s="1"/>
  <c r="B186" i="3"/>
  <c r="C186" i="3" s="1"/>
  <c r="I185" i="3"/>
  <c r="E192" i="6" l="1"/>
  <c r="E186" i="3"/>
  <c r="B193" i="6"/>
  <c r="C193" i="6" s="1"/>
  <c r="I192" i="6"/>
  <c r="D190" i="6"/>
  <c r="F190" i="6" s="1"/>
  <c r="B187" i="3"/>
  <c r="C187" i="3" s="1"/>
  <c r="I186" i="3"/>
  <c r="E193" i="6" l="1"/>
  <c r="E187" i="3"/>
  <c r="B194" i="6"/>
  <c r="C194" i="6" s="1"/>
  <c r="I193" i="6"/>
  <c r="D191" i="6"/>
  <c r="F191" i="6" s="1"/>
  <c r="B188" i="3"/>
  <c r="C188" i="3" s="1"/>
  <c r="I187" i="3"/>
  <c r="E194" i="6" l="1"/>
  <c r="E188" i="3"/>
  <c r="B195" i="6"/>
  <c r="C195" i="6" s="1"/>
  <c r="I194" i="6"/>
  <c r="D192" i="6"/>
  <c r="F192" i="6" s="1"/>
  <c r="B189" i="3"/>
  <c r="C189" i="3" s="1"/>
  <c r="I188" i="3"/>
  <c r="E195" i="6" l="1"/>
  <c r="E189" i="3"/>
  <c r="B196" i="6"/>
  <c r="C196" i="6" s="1"/>
  <c r="I195" i="6"/>
  <c r="D193" i="6"/>
  <c r="F193" i="6" s="1"/>
  <c r="B190" i="3"/>
  <c r="C190" i="3" s="1"/>
  <c r="I189" i="3"/>
  <c r="E196" i="6" l="1"/>
  <c r="E190" i="3"/>
  <c r="B197" i="6"/>
  <c r="C197" i="6" s="1"/>
  <c r="I196" i="6"/>
  <c r="D194" i="6"/>
  <c r="F194" i="6" s="1"/>
  <c r="B191" i="3"/>
  <c r="C191" i="3" s="1"/>
  <c r="I190" i="3"/>
  <c r="E197" i="6" l="1"/>
  <c r="E191" i="3"/>
  <c r="B198" i="6"/>
  <c r="C198" i="6" s="1"/>
  <c r="I197" i="6"/>
  <c r="D195" i="6"/>
  <c r="F195" i="6" s="1"/>
  <c r="B192" i="3"/>
  <c r="C192" i="3" s="1"/>
  <c r="I191" i="3"/>
  <c r="E198" i="6" l="1"/>
  <c r="E192" i="3"/>
  <c r="B199" i="6"/>
  <c r="C199" i="6" s="1"/>
  <c r="I198" i="6"/>
  <c r="D196" i="6"/>
  <c r="F196" i="6" s="1"/>
  <c r="B193" i="3"/>
  <c r="C193" i="3" s="1"/>
  <c r="I192" i="3"/>
  <c r="E199" i="6" l="1"/>
  <c r="E193" i="3"/>
  <c r="B200" i="6"/>
  <c r="C200" i="6" s="1"/>
  <c r="I199" i="6"/>
  <c r="D197" i="6"/>
  <c r="F197" i="6" s="1"/>
  <c r="B194" i="3"/>
  <c r="C194" i="3" s="1"/>
  <c r="I193" i="3"/>
  <c r="E200" i="6" l="1"/>
  <c r="E194" i="3"/>
  <c r="B201" i="6"/>
  <c r="C201" i="6" s="1"/>
  <c r="I200" i="6"/>
  <c r="D198" i="6"/>
  <c r="F198" i="6" s="1"/>
  <c r="B195" i="3"/>
  <c r="C195" i="3" s="1"/>
  <c r="I194" i="3"/>
  <c r="E201" i="6" l="1"/>
  <c r="E195" i="3"/>
  <c r="B202" i="6"/>
  <c r="C202" i="6" s="1"/>
  <c r="I201" i="6"/>
  <c r="D199" i="6"/>
  <c r="F199" i="6" s="1"/>
  <c r="B196" i="3"/>
  <c r="C196" i="3" s="1"/>
  <c r="I195" i="3"/>
  <c r="E202" i="6" l="1"/>
  <c r="E196" i="3"/>
  <c r="B203" i="6"/>
  <c r="C203" i="6" s="1"/>
  <c r="I202" i="6"/>
  <c r="D200" i="6"/>
  <c r="F200" i="6" s="1"/>
  <c r="B197" i="3"/>
  <c r="C197" i="3" s="1"/>
  <c r="I196" i="3"/>
  <c r="E203" i="6" l="1"/>
  <c r="E197" i="3"/>
  <c r="B204" i="6"/>
  <c r="C204" i="6" s="1"/>
  <c r="I203" i="6"/>
  <c r="D201" i="6"/>
  <c r="F201" i="6" s="1"/>
  <c r="B198" i="3"/>
  <c r="C198" i="3" s="1"/>
  <c r="I197" i="3"/>
  <c r="E204" i="6" l="1"/>
  <c r="E198" i="3"/>
  <c r="B205" i="6"/>
  <c r="C205" i="6" s="1"/>
  <c r="I204" i="6"/>
  <c r="D202" i="6"/>
  <c r="F202" i="6" s="1"/>
  <c r="B199" i="3"/>
  <c r="C199" i="3" s="1"/>
  <c r="I198" i="3"/>
  <c r="E205" i="6" l="1"/>
  <c r="E199" i="3"/>
  <c r="B206" i="6"/>
  <c r="C206" i="6" s="1"/>
  <c r="I205" i="6"/>
  <c r="D203" i="6"/>
  <c r="F203" i="6" s="1"/>
  <c r="B200" i="3"/>
  <c r="C200" i="3" s="1"/>
  <c r="I199" i="3"/>
  <c r="E206" i="6" l="1"/>
  <c r="E200" i="3"/>
  <c r="B207" i="6"/>
  <c r="C207" i="6" s="1"/>
  <c r="I206" i="6"/>
  <c r="D204" i="6"/>
  <c r="F204" i="6" s="1"/>
  <c r="B201" i="3"/>
  <c r="C201" i="3" s="1"/>
  <c r="I200" i="3"/>
  <c r="E207" i="6" l="1"/>
  <c r="E201" i="3"/>
  <c r="B208" i="6"/>
  <c r="C208" i="6" s="1"/>
  <c r="I207" i="6"/>
  <c r="D205" i="6"/>
  <c r="F205" i="6" s="1"/>
  <c r="B202" i="3"/>
  <c r="C202" i="3" s="1"/>
  <c r="I201" i="3"/>
  <c r="E208" i="6" l="1"/>
  <c r="E202" i="3"/>
  <c r="B209" i="6"/>
  <c r="C209" i="6" s="1"/>
  <c r="I208" i="6"/>
  <c r="D206" i="6"/>
  <c r="F206" i="6" s="1"/>
  <c r="B203" i="3"/>
  <c r="C203" i="3" s="1"/>
  <c r="I202" i="3"/>
  <c r="E209" i="6" l="1"/>
  <c r="E203" i="3"/>
  <c r="B210" i="6"/>
  <c r="C210" i="6" s="1"/>
  <c r="I209" i="6"/>
  <c r="D207" i="6"/>
  <c r="F207" i="6" s="1"/>
  <c r="B204" i="3"/>
  <c r="C204" i="3" s="1"/>
  <c r="I203" i="3"/>
  <c r="E210" i="6" l="1"/>
  <c r="E204" i="3"/>
  <c r="B211" i="6"/>
  <c r="C211" i="6" s="1"/>
  <c r="I210" i="6"/>
  <c r="D208" i="6"/>
  <c r="F208" i="6" s="1"/>
  <c r="B205" i="3"/>
  <c r="C205" i="3" s="1"/>
  <c r="I204" i="3"/>
  <c r="E211" i="6" l="1"/>
  <c r="E205" i="3"/>
  <c r="B212" i="6"/>
  <c r="C212" i="6" s="1"/>
  <c r="I211" i="6"/>
  <c r="D209" i="6"/>
  <c r="F209" i="6" s="1"/>
  <c r="B206" i="3"/>
  <c r="C206" i="3" s="1"/>
  <c r="I205" i="3"/>
  <c r="E212" i="6" l="1"/>
  <c r="E206" i="3"/>
  <c r="B213" i="6"/>
  <c r="C213" i="6" s="1"/>
  <c r="I212" i="6"/>
  <c r="D210" i="6"/>
  <c r="F210" i="6" s="1"/>
  <c r="B207" i="3"/>
  <c r="C207" i="3" s="1"/>
  <c r="I206" i="3"/>
  <c r="E213" i="6" l="1"/>
  <c r="E207" i="3"/>
  <c r="B214" i="6"/>
  <c r="C214" i="6" s="1"/>
  <c r="I213" i="6"/>
  <c r="D211" i="6"/>
  <c r="F211" i="6" s="1"/>
  <c r="B208" i="3"/>
  <c r="C208" i="3" s="1"/>
  <c r="I207" i="3"/>
  <c r="E214" i="6" l="1"/>
  <c r="E208" i="3"/>
  <c r="B215" i="6"/>
  <c r="C215" i="6" s="1"/>
  <c r="I214" i="6"/>
  <c r="D212" i="6"/>
  <c r="F212" i="6" s="1"/>
  <c r="B209" i="3"/>
  <c r="C209" i="3" s="1"/>
  <c r="I208" i="3"/>
  <c r="E215" i="6" l="1"/>
  <c r="E209" i="3"/>
  <c r="B216" i="6"/>
  <c r="C216" i="6" s="1"/>
  <c r="I215" i="6"/>
  <c r="D213" i="6"/>
  <c r="F213" i="6" s="1"/>
  <c r="B210" i="3"/>
  <c r="C210" i="3" s="1"/>
  <c r="I209" i="3"/>
  <c r="E216" i="6" l="1"/>
  <c r="E210" i="3"/>
  <c r="B217" i="6"/>
  <c r="C217" i="6" s="1"/>
  <c r="I216" i="6"/>
  <c r="B211" i="3"/>
  <c r="C211" i="3" s="1"/>
  <c r="I210" i="3"/>
  <c r="E217" i="6" l="1"/>
  <c r="E211" i="3"/>
  <c r="D214" i="6"/>
  <c r="F214" i="6" s="1"/>
  <c r="B218" i="6"/>
  <c r="C218" i="6" s="1"/>
  <c r="I217" i="6"/>
  <c r="B212" i="3"/>
  <c r="C212" i="3" s="1"/>
  <c r="I211" i="3"/>
  <c r="E218" i="6" l="1"/>
  <c r="E212" i="3"/>
  <c r="D215" i="6"/>
  <c r="F215" i="6" s="1"/>
  <c r="B219" i="6"/>
  <c r="C219" i="6" s="1"/>
  <c r="I218" i="6"/>
  <c r="B213" i="3"/>
  <c r="C213" i="3" s="1"/>
  <c r="I212" i="3"/>
  <c r="E219" i="6" l="1"/>
  <c r="E213" i="3"/>
  <c r="D216" i="6"/>
  <c r="F216" i="6" s="1"/>
  <c r="B220" i="6"/>
  <c r="C220" i="6" s="1"/>
  <c r="I219" i="6"/>
  <c r="B214" i="3"/>
  <c r="C214" i="3" s="1"/>
  <c r="I213" i="3"/>
  <c r="E220" i="6" l="1"/>
  <c r="E214" i="3"/>
  <c r="D217" i="6"/>
  <c r="F217" i="6" s="1"/>
  <c r="B221" i="6"/>
  <c r="C221" i="6" s="1"/>
  <c r="I220" i="6"/>
  <c r="B215" i="3"/>
  <c r="C215" i="3" s="1"/>
  <c r="I214" i="3"/>
  <c r="E221" i="6" l="1"/>
  <c r="E215" i="3"/>
  <c r="D218" i="6"/>
  <c r="F218" i="6" s="1"/>
  <c r="B222" i="6"/>
  <c r="C222" i="6" s="1"/>
  <c r="I221" i="6"/>
  <c r="B216" i="3"/>
  <c r="C216" i="3" s="1"/>
  <c r="I215" i="3"/>
  <c r="E222" i="6" l="1"/>
  <c r="E216" i="3"/>
  <c r="D219" i="6"/>
  <c r="F219" i="6" s="1"/>
  <c r="B223" i="6"/>
  <c r="C223" i="6" s="1"/>
  <c r="I222" i="6"/>
  <c r="B217" i="3"/>
  <c r="C217" i="3" s="1"/>
  <c r="I216" i="3"/>
  <c r="E223" i="6" l="1"/>
  <c r="E217" i="3"/>
  <c r="D220" i="6"/>
  <c r="F220" i="6" s="1"/>
  <c r="B224" i="6"/>
  <c r="C224" i="6" s="1"/>
  <c r="I223" i="6"/>
  <c r="B218" i="3"/>
  <c r="C218" i="3" s="1"/>
  <c r="I217" i="3"/>
  <c r="E224" i="6" l="1"/>
  <c r="E218" i="3"/>
  <c r="D221" i="6"/>
  <c r="F221" i="6" s="1"/>
  <c r="B225" i="6"/>
  <c r="C225" i="6" s="1"/>
  <c r="I224" i="6"/>
  <c r="B219" i="3"/>
  <c r="C219" i="3" s="1"/>
  <c r="I218" i="3"/>
  <c r="E225" i="6" l="1"/>
  <c r="E219" i="3"/>
  <c r="D222" i="6"/>
  <c r="F222" i="6" s="1"/>
  <c r="B226" i="6"/>
  <c r="C226" i="6" s="1"/>
  <c r="I225" i="6"/>
  <c r="B220" i="3"/>
  <c r="C220" i="3" s="1"/>
  <c r="I219" i="3"/>
  <c r="E226" i="6" l="1"/>
  <c r="E220" i="3"/>
  <c r="D223" i="6"/>
  <c r="F223" i="6" s="1"/>
  <c r="B227" i="6"/>
  <c r="C227" i="6" s="1"/>
  <c r="I226" i="6"/>
  <c r="B221" i="3"/>
  <c r="C221" i="3" s="1"/>
  <c r="I220" i="3"/>
  <c r="E227" i="6" l="1"/>
  <c r="E221" i="3"/>
  <c r="D224" i="6"/>
  <c r="F224" i="6" s="1"/>
  <c r="B228" i="6"/>
  <c r="C228" i="6" s="1"/>
  <c r="I227" i="6"/>
  <c r="B222" i="3"/>
  <c r="C222" i="3" s="1"/>
  <c r="I221" i="3"/>
  <c r="E228" i="6" l="1"/>
  <c r="E222" i="3"/>
  <c r="D225" i="6"/>
  <c r="F225" i="6" s="1"/>
  <c r="B229" i="6"/>
  <c r="C229" i="6" s="1"/>
  <c r="I228" i="6"/>
  <c r="B223" i="3"/>
  <c r="C223" i="3" s="1"/>
  <c r="I222" i="3"/>
  <c r="E229" i="6" l="1"/>
  <c r="E223" i="3"/>
  <c r="D226" i="6"/>
  <c r="F226" i="6" s="1"/>
  <c r="B230" i="6"/>
  <c r="C230" i="6" s="1"/>
  <c r="I229" i="6"/>
  <c r="B224" i="3"/>
  <c r="C224" i="3" s="1"/>
  <c r="I223" i="3"/>
  <c r="E230" i="6" l="1"/>
  <c r="E224" i="3"/>
  <c r="D227" i="6"/>
  <c r="F227" i="6" s="1"/>
  <c r="B231" i="6"/>
  <c r="C231" i="6" s="1"/>
  <c r="I230" i="6"/>
  <c r="B225" i="3"/>
  <c r="C225" i="3" s="1"/>
  <c r="I224" i="3"/>
  <c r="E231" i="6" l="1"/>
  <c r="E225" i="3"/>
  <c r="D228" i="6"/>
  <c r="F228" i="6" s="1"/>
  <c r="B232" i="6"/>
  <c r="C232" i="6" s="1"/>
  <c r="I231" i="6"/>
  <c r="B226" i="3"/>
  <c r="C226" i="3" s="1"/>
  <c r="I225" i="3"/>
  <c r="E232" i="6" l="1"/>
  <c r="E226" i="3"/>
  <c r="D229" i="6"/>
  <c r="F229" i="6" s="1"/>
  <c r="B233" i="6"/>
  <c r="C233" i="6" s="1"/>
  <c r="I232" i="6"/>
  <c r="B227" i="3"/>
  <c r="C227" i="3" s="1"/>
  <c r="I226" i="3"/>
  <c r="E233" i="6" l="1"/>
  <c r="E227" i="3"/>
  <c r="D230" i="6"/>
  <c r="F230" i="6" s="1"/>
  <c r="B234" i="6"/>
  <c r="C234" i="6" s="1"/>
  <c r="I233" i="6"/>
  <c r="B228" i="3"/>
  <c r="C228" i="3" s="1"/>
  <c r="I227" i="3"/>
  <c r="E234" i="6" l="1"/>
  <c r="E228" i="3"/>
  <c r="D231" i="6"/>
  <c r="F231" i="6" s="1"/>
  <c r="B235" i="6"/>
  <c r="C235" i="6" s="1"/>
  <c r="I234" i="6"/>
  <c r="B229" i="3"/>
  <c r="C229" i="3" s="1"/>
  <c r="I228" i="3"/>
  <c r="E235" i="6" l="1"/>
  <c r="E229" i="3"/>
  <c r="D232" i="6"/>
  <c r="F232" i="6" s="1"/>
  <c r="B236" i="6"/>
  <c r="C236" i="6" s="1"/>
  <c r="I235" i="6"/>
  <c r="B230" i="3"/>
  <c r="C230" i="3" s="1"/>
  <c r="I229" i="3"/>
  <c r="E236" i="6" l="1"/>
  <c r="E230" i="3"/>
  <c r="D233" i="6"/>
  <c r="F233" i="6" s="1"/>
  <c r="B237" i="6"/>
  <c r="C237" i="6" s="1"/>
  <c r="I236" i="6"/>
  <c r="B231" i="3"/>
  <c r="C231" i="3" s="1"/>
  <c r="I230" i="3"/>
  <c r="E237" i="6" l="1"/>
  <c r="E231" i="3"/>
  <c r="D234" i="6"/>
  <c r="F234" i="6" s="1"/>
  <c r="B238" i="6"/>
  <c r="C238" i="6" s="1"/>
  <c r="I237" i="6"/>
  <c r="B232" i="3"/>
  <c r="C232" i="3" s="1"/>
  <c r="I231" i="3"/>
  <c r="E238" i="6" l="1"/>
  <c r="E232" i="3"/>
  <c r="D235" i="6"/>
  <c r="F235" i="6" s="1"/>
  <c r="B239" i="6"/>
  <c r="C239" i="6" s="1"/>
  <c r="I238" i="6"/>
  <c r="B233" i="3"/>
  <c r="C233" i="3" s="1"/>
  <c r="I232" i="3"/>
  <c r="E239" i="6" l="1"/>
  <c r="E233" i="3"/>
  <c r="D236" i="6"/>
  <c r="F236" i="6" s="1"/>
  <c r="B240" i="6"/>
  <c r="C240" i="6" s="1"/>
  <c r="I239" i="6"/>
  <c r="B234" i="3"/>
  <c r="C234" i="3" s="1"/>
  <c r="I233" i="3"/>
  <c r="E240" i="6" l="1"/>
  <c r="E234" i="3"/>
  <c r="D237" i="6"/>
  <c r="F237" i="6" s="1"/>
  <c r="B241" i="6"/>
  <c r="C241" i="6" s="1"/>
  <c r="I240" i="6"/>
  <c r="B235" i="3"/>
  <c r="C235" i="3" s="1"/>
  <c r="I234" i="3"/>
  <c r="E241" i="6" l="1"/>
  <c r="E235" i="3"/>
  <c r="D238" i="6"/>
  <c r="F238" i="6" s="1"/>
  <c r="B242" i="6"/>
  <c r="C242" i="6" s="1"/>
  <c r="I241" i="6"/>
  <c r="B236" i="3"/>
  <c r="C236" i="3" s="1"/>
  <c r="I235" i="3"/>
  <c r="E242" i="6" l="1"/>
  <c r="E236" i="3"/>
  <c r="D239" i="6"/>
  <c r="F239" i="6" s="1"/>
  <c r="B243" i="6"/>
  <c r="C243" i="6" s="1"/>
  <c r="I242" i="6"/>
  <c r="B237" i="3"/>
  <c r="C237" i="3" s="1"/>
  <c r="I236" i="3"/>
  <c r="E243" i="6" l="1"/>
  <c r="E237" i="3"/>
  <c r="D240" i="6"/>
  <c r="F240" i="6" s="1"/>
  <c r="B244" i="6"/>
  <c r="C244" i="6" s="1"/>
  <c r="I243" i="6"/>
  <c r="B238" i="3"/>
  <c r="C238" i="3" s="1"/>
  <c r="I237" i="3"/>
  <c r="E244" i="6" l="1"/>
  <c r="E238" i="3"/>
  <c r="D241" i="6"/>
  <c r="F241" i="6" s="1"/>
  <c r="B245" i="6"/>
  <c r="C245" i="6" s="1"/>
  <c r="I244" i="6"/>
  <c r="B239" i="3"/>
  <c r="C239" i="3" s="1"/>
  <c r="I238" i="3"/>
  <c r="E245" i="6" l="1"/>
  <c r="E239" i="3"/>
  <c r="D242" i="6"/>
  <c r="F242" i="6" s="1"/>
  <c r="B246" i="6"/>
  <c r="C246" i="6" s="1"/>
  <c r="I245" i="6"/>
  <c r="B240" i="3"/>
  <c r="C240" i="3" s="1"/>
  <c r="I239" i="3"/>
  <c r="E246" i="6" l="1"/>
  <c r="E240" i="3"/>
  <c r="D243" i="6"/>
  <c r="F243" i="6" s="1"/>
  <c r="B247" i="6"/>
  <c r="C247" i="6" s="1"/>
  <c r="I246" i="6"/>
  <c r="B241" i="3"/>
  <c r="C241" i="3" s="1"/>
  <c r="I240" i="3"/>
  <c r="F87" i="3"/>
  <c r="D88" i="3"/>
  <c r="E247" i="6" l="1"/>
  <c r="E241" i="3"/>
  <c r="D244" i="6"/>
  <c r="F244" i="6" s="1"/>
  <c r="B248" i="6"/>
  <c r="C248" i="6" s="1"/>
  <c r="I247" i="6"/>
  <c r="B242" i="3"/>
  <c r="C242" i="3" s="1"/>
  <c r="I241" i="3"/>
  <c r="F88" i="3"/>
  <c r="D90" i="3"/>
  <c r="F90" i="3" s="1"/>
  <c r="D89" i="3"/>
  <c r="F89" i="3" s="1"/>
  <c r="E248" i="6" l="1"/>
  <c r="E242" i="3"/>
  <c r="D245" i="6"/>
  <c r="F245" i="6" s="1"/>
  <c r="B249" i="6"/>
  <c r="C249" i="6" s="1"/>
  <c r="I248" i="6"/>
  <c r="B243" i="3"/>
  <c r="C243" i="3" s="1"/>
  <c r="I242" i="3"/>
  <c r="D91" i="3"/>
  <c r="F91" i="3" s="1"/>
  <c r="E249" i="6" l="1"/>
  <c r="E243" i="3"/>
  <c r="D246" i="6"/>
  <c r="F246" i="6" s="1"/>
  <c r="B250" i="6"/>
  <c r="C250" i="6" s="1"/>
  <c r="I249" i="6"/>
  <c r="B244" i="3"/>
  <c r="C244" i="3" s="1"/>
  <c r="I243" i="3"/>
  <c r="D92" i="3"/>
  <c r="F92" i="3" s="1"/>
  <c r="E250" i="6" l="1"/>
  <c r="E244" i="3"/>
  <c r="D247" i="6"/>
  <c r="F247" i="6" s="1"/>
  <c r="B251" i="6"/>
  <c r="C251" i="6" s="1"/>
  <c r="I250" i="6"/>
  <c r="B245" i="3"/>
  <c r="C245" i="3" s="1"/>
  <c r="I244" i="3"/>
  <c r="D93" i="3"/>
  <c r="F93" i="3" s="1"/>
  <c r="E251" i="6" l="1"/>
  <c r="E245" i="3"/>
  <c r="D248" i="6"/>
  <c r="F248" i="6" s="1"/>
  <c r="B252" i="6"/>
  <c r="C252" i="6" s="1"/>
  <c r="I251" i="6"/>
  <c r="B246" i="3"/>
  <c r="C246" i="3" s="1"/>
  <c r="I245" i="3"/>
  <c r="D94" i="3"/>
  <c r="F94" i="3" s="1"/>
  <c r="E252" i="6" l="1"/>
  <c r="E246" i="3"/>
  <c r="D249" i="6"/>
  <c r="F249" i="6" s="1"/>
  <c r="B253" i="6"/>
  <c r="C253" i="6" s="1"/>
  <c r="I252" i="6"/>
  <c r="B247" i="3"/>
  <c r="C247" i="3" s="1"/>
  <c r="I246" i="3"/>
  <c r="D95" i="3"/>
  <c r="F95" i="3" s="1"/>
  <c r="E253" i="6" l="1"/>
  <c r="E247" i="3"/>
  <c r="D250" i="6"/>
  <c r="F250" i="6" s="1"/>
  <c r="B254" i="6"/>
  <c r="C254" i="6" s="1"/>
  <c r="I253" i="6"/>
  <c r="B248" i="3"/>
  <c r="C248" i="3" s="1"/>
  <c r="I247" i="3"/>
  <c r="D96" i="3"/>
  <c r="F96" i="3" s="1"/>
  <c r="E254" i="6" l="1"/>
  <c r="E248" i="3"/>
  <c r="D251" i="6"/>
  <c r="F251" i="6" s="1"/>
  <c r="B255" i="6"/>
  <c r="C255" i="6" s="1"/>
  <c r="I254" i="6"/>
  <c r="D252" i="6"/>
  <c r="F252" i="6" s="1"/>
  <c r="B249" i="3"/>
  <c r="C249" i="3" s="1"/>
  <c r="I248" i="3"/>
  <c r="D97" i="3"/>
  <c r="F97" i="3" s="1"/>
  <c r="E255" i="6" l="1"/>
  <c r="E249" i="3"/>
  <c r="B256" i="6"/>
  <c r="C256" i="6" s="1"/>
  <c r="I255" i="6"/>
  <c r="D253" i="6"/>
  <c r="F253" i="6" s="1"/>
  <c r="B250" i="3"/>
  <c r="C250" i="3" s="1"/>
  <c r="I249" i="3"/>
  <c r="D98" i="3"/>
  <c r="F98" i="3" s="1"/>
  <c r="E256" i="6" l="1"/>
  <c r="E250" i="3"/>
  <c r="B257" i="6"/>
  <c r="C257" i="6" s="1"/>
  <c r="I256" i="6"/>
  <c r="D254" i="6"/>
  <c r="F254" i="6" s="1"/>
  <c r="B251" i="3"/>
  <c r="C251" i="3" s="1"/>
  <c r="I250" i="3"/>
  <c r="D99" i="3"/>
  <c r="F99" i="3" s="1"/>
  <c r="E257" i="6" l="1"/>
  <c r="E251" i="3"/>
  <c r="B258" i="6"/>
  <c r="C258" i="6" s="1"/>
  <c r="I257" i="6"/>
  <c r="D255" i="6"/>
  <c r="F255" i="6" s="1"/>
  <c r="B252" i="3"/>
  <c r="C252" i="3" s="1"/>
  <c r="I251" i="3"/>
  <c r="D100" i="3"/>
  <c r="F100" i="3" s="1"/>
  <c r="E258" i="6" l="1"/>
  <c r="E252" i="3"/>
  <c r="B259" i="6"/>
  <c r="C259" i="6" s="1"/>
  <c r="I258" i="6"/>
  <c r="D256" i="6"/>
  <c r="F256" i="6" s="1"/>
  <c r="B253" i="3"/>
  <c r="C253" i="3" s="1"/>
  <c r="I252" i="3"/>
  <c r="D101" i="3"/>
  <c r="F101" i="3" s="1"/>
  <c r="E259" i="6" l="1"/>
  <c r="E253" i="3"/>
  <c r="B260" i="6"/>
  <c r="C260" i="6" s="1"/>
  <c r="I259" i="6"/>
  <c r="D257" i="6"/>
  <c r="F257" i="6" s="1"/>
  <c r="B254" i="3"/>
  <c r="C254" i="3" s="1"/>
  <c r="I253" i="3"/>
  <c r="D258" i="6"/>
  <c r="F258" i="6" s="1"/>
  <c r="D259" i="6"/>
  <c r="D102" i="3"/>
  <c r="F102" i="3" s="1"/>
  <c r="F259" i="6" l="1"/>
  <c r="E260" i="6"/>
  <c r="E254" i="3"/>
  <c r="B261" i="6"/>
  <c r="C261" i="6" s="1"/>
  <c r="I260" i="6"/>
  <c r="B255" i="3"/>
  <c r="C255" i="3" s="1"/>
  <c r="I254" i="3"/>
  <c r="D260" i="6"/>
  <c r="D103" i="3"/>
  <c r="F103" i="3" s="1"/>
  <c r="F260" i="6" l="1"/>
  <c r="E261" i="6"/>
  <c r="E255" i="3"/>
  <c r="B262" i="6"/>
  <c r="C262" i="6" s="1"/>
  <c r="I261" i="6"/>
  <c r="B256" i="3"/>
  <c r="C256" i="3" s="1"/>
  <c r="I255" i="3"/>
  <c r="D104" i="3"/>
  <c r="F104" i="3" s="1"/>
  <c r="E262" i="6" l="1"/>
  <c r="E256" i="3"/>
  <c r="B263" i="6"/>
  <c r="C263" i="6" s="1"/>
  <c r="I262" i="6"/>
  <c r="B257" i="3"/>
  <c r="C257" i="3" s="1"/>
  <c r="I256" i="3"/>
  <c r="D261" i="6"/>
  <c r="F261" i="6" s="1"/>
  <c r="D105" i="3"/>
  <c r="F105" i="3" s="1"/>
  <c r="E263" i="6" l="1"/>
  <c r="E257" i="3"/>
  <c r="B264" i="6"/>
  <c r="C264" i="6" s="1"/>
  <c r="I263" i="6"/>
  <c r="B258" i="3"/>
  <c r="C258" i="3" s="1"/>
  <c r="I257" i="3"/>
  <c r="D262" i="6"/>
  <c r="F262" i="6" s="1"/>
  <c r="D263" i="6"/>
  <c r="D106" i="3"/>
  <c r="F106" i="3" s="1"/>
  <c r="F263" i="6" l="1"/>
  <c r="E264" i="6"/>
  <c r="E258" i="3"/>
  <c r="B265" i="6"/>
  <c r="C265" i="6" s="1"/>
  <c r="I264" i="6"/>
  <c r="B259" i="3"/>
  <c r="C259" i="3" s="1"/>
  <c r="I258" i="3"/>
  <c r="D107" i="3"/>
  <c r="F107" i="3" s="1"/>
  <c r="E265" i="6" l="1"/>
  <c r="E259" i="3"/>
  <c r="B266" i="6"/>
  <c r="C266" i="6" s="1"/>
  <c r="I265" i="6"/>
  <c r="B260" i="3"/>
  <c r="C260" i="3" s="1"/>
  <c r="I259" i="3"/>
  <c r="D264" i="6"/>
  <c r="F264" i="6" s="1"/>
  <c r="D108" i="3"/>
  <c r="F108" i="3" s="1"/>
  <c r="E266" i="6" l="1"/>
  <c r="E260" i="3"/>
  <c r="B267" i="6"/>
  <c r="C267" i="6" s="1"/>
  <c r="I266" i="6"/>
  <c r="B261" i="3"/>
  <c r="C261" i="3" s="1"/>
  <c r="I260" i="3"/>
  <c r="D265" i="6"/>
  <c r="F265" i="6" s="1"/>
  <c r="D109" i="3"/>
  <c r="F109" i="3" s="1"/>
  <c r="E267" i="6" l="1"/>
  <c r="E261" i="3"/>
  <c r="B268" i="6"/>
  <c r="C268" i="6" s="1"/>
  <c r="I267" i="6"/>
  <c r="B262" i="3"/>
  <c r="C262" i="3" s="1"/>
  <c r="I261" i="3"/>
  <c r="D266" i="6"/>
  <c r="F266" i="6" s="1"/>
  <c r="D267" i="6"/>
  <c r="D110" i="3"/>
  <c r="F110" i="3" s="1"/>
  <c r="F267" i="6" l="1"/>
  <c r="E268" i="6"/>
  <c r="E262" i="3"/>
  <c r="B269" i="6"/>
  <c r="C269" i="6" s="1"/>
  <c r="I268" i="6"/>
  <c r="B263" i="3"/>
  <c r="C263" i="3" s="1"/>
  <c r="I262" i="3"/>
  <c r="D268" i="6"/>
  <c r="D111" i="3"/>
  <c r="F111" i="3" s="1"/>
  <c r="F268" i="6" l="1"/>
  <c r="E269" i="6"/>
  <c r="E263" i="3"/>
  <c r="B270" i="6"/>
  <c r="C270" i="6" s="1"/>
  <c r="I269" i="6"/>
  <c r="B264" i="3"/>
  <c r="C264" i="3" s="1"/>
  <c r="I263" i="3"/>
  <c r="D112" i="3"/>
  <c r="F112" i="3" s="1"/>
  <c r="E270" i="6" l="1"/>
  <c r="E264" i="3"/>
  <c r="B271" i="6"/>
  <c r="C271" i="6" s="1"/>
  <c r="I270" i="6"/>
  <c r="B265" i="3"/>
  <c r="C265" i="3" s="1"/>
  <c r="I264" i="3"/>
  <c r="D269" i="6"/>
  <c r="F269" i="6" s="1"/>
  <c r="D113" i="3"/>
  <c r="F113" i="3" s="1"/>
  <c r="E271" i="6" l="1"/>
  <c r="E265" i="3"/>
  <c r="B272" i="6"/>
  <c r="C272" i="6" s="1"/>
  <c r="I271" i="6"/>
  <c r="B266" i="3"/>
  <c r="C266" i="3" s="1"/>
  <c r="I265" i="3"/>
  <c r="D270" i="6"/>
  <c r="F270" i="6" s="1"/>
  <c r="D114" i="3"/>
  <c r="F114" i="3" s="1"/>
  <c r="E272" i="6" l="1"/>
  <c r="E266" i="3"/>
  <c r="B273" i="6"/>
  <c r="C273" i="6" s="1"/>
  <c r="I272" i="6"/>
  <c r="B267" i="3"/>
  <c r="C267" i="3" s="1"/>
  <c r="I266" i="3"/>
  <c r="D271" i="6"/>
  <c r="F271" i="6" s="1"/>
  <c r="D115" i="3"/>
  <c r="F115" i="3" s="1"/>
  <c r="E273" i="6" l="1"/>
  <c r="E267" i="3"/>
  <c r="B274" i="6"/>
  <c r="C274" i="6" s="1"/>
  <c r="I273" i="6"/>
  <c r="B268" i="3"/>
  <c r="C268" i="3" s="1"/>
  <c r="I267" i="3"/>
  <c r="D272" i="6"/>
  <c r="F272" i="6" s="1"/>
  <c r="D116" i="3"/>
  <c r="F116" i="3" s="1"/>
  <c r="E274" i="6" l="1"/>
  <c r="E268" i="3"/>
  <c r="B275" i="6"/>
  <c r="C275" i="6" s="1"/>
  <c r="I274" i="6"/>
  <c r="B269" i="3"/>
  <c r="C269" i="3" s="1"/>
  <c r="I268" i="3"/>
  <c r="D273" i="6"/>
  <c r="F273" i="6" s="1"/>
  <c r="D117" i="3"/>
  <c r="F117" i="3" s="1"/>
  <c r="E275" i="6" l="1"/>
  <c r="E269" i="3"/>
  <c r="B276" i="6"/>
  <c r="C276" i="6" s="1"/>
  <c r="I275" i="6"/>
  <c r="B270" i="3"/>
  <c r="C270" i="3" s="1"/>
  <c r="I269" i="3"/>
  <c r="D274" i="6"/>
  <c r="F274" i="6" s="1"/>
  <c r="D275" i="6"/>
  <c r="D118" i="3"/>
  <c r="F118" i="3" s="1"/>
  <c r="F275" i="6" l="1"/>
  <c r="E276" i="6"/>
  <c r="E270" i="3"/>
  <c r="B277" i="6"/>
  <c r="C277" i="6" s="1"/>
  <c r="I276" i="6"/>
  <c r="B271" i="3"/>
  <c r="C271" i="3" s="1"/>
  <c r="I270" i="3"/>
  <c r="D276" i="6"/>
  <c r="D119" i="3"/>
  <c r="F119" i="3" s="1"/>
  <c r="F276" i="6" l="1"/>
  <c r="E277" i="6"/>
  <c r="E271" i="3"/>
  <c r="B278" i="6"/>
  <c r="C278" i="6" s="1"/>
  <c r="I277" i="6"/>
  <c r="B272" i="3"/>
  <c r="C272" i="3" s="1"/>
  <c r="I271" i="3"/>
  <c r="D120" i="3"/>
  <c r="F120" i="3" s="1"/>
  <c r="E278" i="6" l="1"/>
  <c r="E272" i="3"/>
  <c r="B279" i="6"/>
  <c r="C279" i="6" s="1"/>
  <c r="I278" i="6"/>
  <c r="B273" i="3"/>
  <c r="C273" i="3" s="1"/>
  <c r="I272" i="3"/>
  <c r="D277" i="6"/>
  <c r="F277" i="6" s="1"/>
  <c r="D278" i="6"/>
  <c r="D121" i="3"/>
  <c r="F121" i="3" s="1"/>
  <c r="F278" i="6" l="1"/>
  <c r="E279" i="6"/>
  <c r="E273" i="3"/>
  <c r="B280" i="6"/>
  <c r="C280" i="6" s="1"/>
  <c r="I279" i="6"/>
  <c r="B274" i="3"/>
  <c r="C274" i="3" s="1"/>
  <c r="I273" i="3"/>
  <c r="D279" i="6"/>
  <c r="D122" i="3"/>
  <c r="F122" i="3" s="1"/>
  <c r="F279" i="6" l="1"/>
  <c r="E280" i="6"/>
  <c r="E274" i="3"/>
  <c r="B281" i="6"/>
  <c r="C281" i="6" s="1"/>
  <c r="I280" i="6"/>
  <c r="B275" i="3"/>
  <c r="C275" i="3" s="1"/>
  <c r="I274" i="3"/>
  <c r="D280" i="6"/>
  <c r="D123" i="3"/>
  <c r="F123" i="3" s="1"/>
  <c r="F280" i="6" l="1"/>
  <c r="E281" i="6"/>
  <c r="E275" i="3"/>
  <c r="B282" i="6"/>
  <c r="C282" i="6" s="1"/>
  <c r="I281" i="6"/>
  <c r="B276" i="3"/>
  <c r="C276" i="3" s="1"/>
  <c r="I275" i="3"/>
  <c r="D281" i="6"/>
  <c r="D124" i="3"/>
  <c r="F124" i="3" s="1"/>
  <c r="F281" i="6" l="1"/>
  <c r="E282" i="6"/>
  <c r="E276" i="3"/>
  <c r="B283" i="6"/>
  <c r="C283" i="6" s="1"/>
  <c r="I282" i="6"/>
  <c r="B277" i="3"/>
  <c r="C277" i="3" s="1"/>
  <c r="I276" i="3"/>
  <c r="D282" i="6"/>
  <c r="D125" i="3"/>
  <c r="F125" i="3" s="1"/>
  <c r="F282" i="6" l="1"/>
  <c r="E283" i="6"/>
  <c r="E277" i="3"/>
  <c r="B284" i="6"/>
  <c r="C284" i="6" s="1"/>
  <c r="I283" i="6"/>
  <c r="B278" i="3"/>
  <c r="C278" i="3" s="1"/>
  <c r="I277" i="3"/>
  <c r="D283" i="6"/>
  <c r="D126" i="3"/>
  <c r="F126" i="3" s="1"/>
  <c r="F283" i="6" l="1"/>
  <c r="E284" i="6"/>
  <c r="E278" i="3"/>
  <c r="B285" i="6"/>
  <c r="C285" i="6" s="1"/>
  <c r="I284" i="6"/>
  <c r="B279" i="3"/>
  <c r="C279" i="3" s="1"/>
  <c r="I278" i="3"/>
  <c r="D284" i="6"/>
  <c r="D127" i="3"/>
  <c r="F127" i="3" s="1"/>
  <c r="F284" i="6" l="1"/>
  <c r="E285" i="6"/>
  <c r="E279" i="3"/>
  <c r="B286" i="6"/>
  <c r="C286" i="6" s="1"/>
  <c r="I285" i="6"/>
  <c r="B280" i="3"/>
  <c r="C280" i="3" s="1"/>
  <c r="I279" i="3"/>
  <c r="D285" i="6"/>
  <c r="D128" i="3"/>
  <c r="F128" i="3" s="1"/>
  <c r="F285" i="6" l="1"/>
  <c r="E286" i="6"/>
  <c r="E280" i="3"/>
  <c r="B287" i="6"/>
  <c r="C287" i="6" s="1"/>
  <c r="I286" i="6"/>
  <c r="B281" i="3"/>
  <c r="C281" i="3" s="1"/>
  <c r="I280" i="3"/>
  <c r="D129" i="3"/>
  <c r="F129" i="3" s="1"/>
  <c r="E287" i="6" l="1"/>
  <c r="E281" i="3"/>
  <c r="B288" i="6"/>
  <c r="C288" i="6" s="1"/>
  <c r="I287" i="6"/>
  <c r="B282" i="3"/>
  <c r="C282" i="3" s="1"/>
  <c r="I281" i="3"/>
  <c r="D286" i="6"/>
  <c r="F286" i="6" s="1"/>
  <c r="D287" i="6"/>
  <c r="D130" i="3"/>
  <c r="F130" i="3" s="1"/>
  <c r="F287" i="6" l="1"/>
  <c r="E288" i="6"/>
  <c r="E282" i="3"/>
  <c r="B289" i="6"/>
  <c r="C289" i="6" s="1"/>
  <c r="I288" i="6"/>
  <c r="B283" i="3"/>
  <c r="C283" i="3" s="1"/>
  <c r="I282" i="3"/>
  <c r="D131" i="3"/>
  <c r="F131" i="3" s="1"/>
  <c r="E289" i="6" l="1"/>
  <c r="E283" i="3"/>
  <c r="B290" i="6"/>
  <c r="C290" i="6" s="1"/>
  <c r="I289" i="6"/>
  <c r="B284" i="3"/>
  <c r="C284" i="3" s="1"/>
  <c r="I283" i="3"/>
  <c r="D288" i="6"/>
  <c r="F288" i="6" s="1"/>
  <c r="D132" i="3"/>
  <c r="F132" i="3" s="1"/>
  <c r="E290" i="6" l="1"/>
  <c r="E284" i="3"/>
  <c r="B291" i="6"/>
  <c r="C291" i="6" s="1"/>
  <c r="I290" i="6"/>
  <c r="B285" i="3"/>
  <c r="C285" i="3" s="1"/>
  <c r="I284" i="3"/>
  <c r="D289" i="6"/>
  <c r="F289" i="6" s="1"/>
  <c r="D133" i="3"/>
  <c r="F133" i="3" s="1"/>
  <c r="E291" i="6" l="1"/>
  <c r="E285" i="3"/>
  <c r="B292" i="6"/>
  <c r="C292" i="6" s="1"/>
  <c r="I291" i="6"/>
  <c r="B286" i="3"/>
  <c r="C286" i="3" s="1"/>
  <c r="I285" i="3"/>
  <c r="D290" i="6"/>
  <c r="F290" i="6" s="1"/>
  <c r="D134" i="3"/>
  <c r="F134" i="3" s="1"/>
  <c r="E292" i="6" l="1"/>
  <c r="E286" i="3"/>
  <c r="B293" i="6"/>
  <c r="C293" i="6" s="1"/>
  <c r="I292" i="6"/>
  <c r="B287" i="3"/>
  <c r="C287" i="3" s="1"/>
  <c r="I286" i="3"/>
  <c r="D291" i="6"/>
  <c r="F291" i="6" s="1"/>
  <c r="D292" i="6"/>
  <c r="D135" i="3"/>
  <c r="F135" i="3" s="1"/>
  <c r="F292" i="6" l="1"/>
  <c r="E293" i="6"/>
  <c r="E287" i="3"/>
  <c r="B294" i="6"/>
  <c r="C294" i="6" s="1"/>
  <c r="I293" i="6"/>
  <c r="B288" i="3"/>
  <c r="C288" i="3" s="1"/>
  <c r="I287" i="3"/>
  <c r="D136" i="3"/>
  <c r="F136" i="3" s="1"/>
  <c r="E294" i="6" l="1"/>
  <c r="E288" i="3"/>
  <c r="B295" i="6"/>
  <c r="C295" i="6" s="1"/>
  <c r="I294" i="6"/>
  <c r="B289" i="3"/>
  <c r="C289" i="3" s="1"/>
  <c r="I288" i="3"/>
  <c r="D293" i="6"/>
  <c r="F293" i="6" s="1"/>
  <c r="D137" i="3"/>
  <c r="F137" i="3" s="1"/>
  <c r="E295" i="6" l="1"/>
  <c r="E289" i="3"/>
  <c r="B296" i="6"/>
  <c r="C296" i="6" s="1"/>
  <c r="I295" i="6"/>
  <c r="B290" i="3"/>
  <c r="C290" i="3" s="1"/>
  <c r="I289" i="3"/>
  <c r="D294" i="6"/>
  <c r="F294" i="6" s="1"/>
  <c r="D295" i="6"/>
  <c r="D138" i="3"/>
  <c r="F138" i="3" s="1"/>
  <c r="F295" i="6" l="1"/>
  <c r="E296" i="6"/>
  <c r="E290" i="3"/>
  <c r="B297" i="6"/>
  <c r="C297" i="6" s="1"/>
  <c r="I296" i="6"/>
  <c r="B291" i="3"/>
  <c r="C291" i="3" s="1"/>
  <c r="I290" i="3"/>
  <c r="D139" i="3"/>
  <c r="F139" i="3" s="1"/>
  <c r="E297" i="6" l="1"/>
  <c r="E291" i="3"/>
  <c r="B298" i="6"/>
  <c r="C298" i="6" s="1"/>
  <c r="I297" i="6"/>
  <c r="B292" i="3"/>
  <c r="C292" i="3" s="1"/>
  <c r="I291" i="3"/>
  <c r="D296" i="6"/>
  <c r="F296" i="6" s="1"/>
  <c r="D140" i="3"/>
  <c r="F140" i="3" s="1"/>
  <c r="E298" i="6" l="1"/>
  <c r="E292" i="3"/>
  <c r="B299" i="6"/>
  <c r="C299" i="6" s="1"/>
  <c r="I298" i="6"/>
  <c r="B293" i="3"/>
  <c r="C293" i="3" s="1"/>
  <c r="I292" i="3"/>
  <c r="D297" i="6"/>
  <c r="F297" i="6" s="1"/>
  <c r="D141" i="3"/>
  <c r="F141" i="3" s="1"/>
  <c r="E299" i="6" l="1"/>
  <c r="E293" i="3"/>
  <c r="B300" i="6"/>
  <c r="C300" i="6" s="1"/>
  <c r="I299" i="6"/>
  <c r="B294" i="3"/>
  <c r="C294" i="3" s="1"/>
  <c r="I293" i="3"/>
  <c r="D298" i="6"/>
  <c r="F298" i="6" s="1"/>
  <c r="D299" i="6"/>
  <c r="D142" i="3"/>
  <c r="F142" i="3" s="1"/>
  <c r="F299" i="6" l="1"/>
  <c r="E300" i="6"/>
  <c r="E294" i="3"/>
  <c r="B301" i="6"/>
  <c r="C301" i="6" s="1"/>
  <c r="I300" i="6"/>
  <c r="B295" i="3"/>
  <c r="C295" i="3" s="1"/>
  <c r="I294" i="3"/>
  <c r="D300" i="6"/>
  <c r="D143" i="3"/>
  <c r="F143" i="3" s="1"/>
  <c r="F300" i="6" l="1"/>
  <c r="E301" i="6"/>
  <c r="E295" i="3"/>
  <c r="B302" i="6"/>
  <c r="C302" i="6" s="1"/>
  <c r="I301" i="6"/>
  <c r="B296" i="3"/>
  <c r="C296" i="3" s="1"/>
  <c r="I295" i="3"/>
  <c r="D144" i="3"/>
  <c r="F144" i="3" s="1"/>
  <c r="E302" i="6" l="1"/>
  <c r="E296" i="3"/>
  <c r="B303" i="6"/>
  <c r="C303" i="6" s="1"/>
  <c r="I302" i="6"/>
  <c r="B297" i="3"/>
  <c r="C297" i="3" s="1"/>
  <c r="I296" i="3"/>
  <c r="D301" i="6"/>
  <c r="F301" i="6" s="1"/>
  <c r="D145" i="3"/>
  <c r="F145" i="3" s="1"/>
  <c r="E303" i="6" l="1"/>
  <c r="E297" i="3"/>
  <c r="B304" i="6"/>
  <c r="C304" i="6" s="1"/>
  <c r="I303" i="6"/>
  <c r="B298" i="3"/>
  <c r="C298" i="3" s="1"/>
  <c r="I297" i="3"/>
  <c r="D302" i="6"/>
  <c r="F302" i="6" s="1"/>
  <c r="D146" i="3"/>
  <c r="F146" i="3" s="1"/>
  <c r="E304" i="6" l="1"/>
  <c r="E298" i="3"/>
  <c r="B305" i="6"/>
  <c r="C305" i="6" s="1"/>
  <c r="I304" i="6"/>
  <c r="B299" i="3"/>
  <c r="I298" i="3"/>
  <c r="D303" i="6"/>
  <c r="F303" i="6" s="1"/>
  <c r="D147" i="3"/>
  <c r="F147" i="3" s="1"/>
  <c r="C299" i="3" l="1"/>
  <c r="K299" i="3" s="1"/>
  <c r="K298" i="3" s="1"/>
  <c r="K297" i="3" s="1"/>
  <c r="K296" i="3" s="1"/>
  <c r="K295" i="3" s="1"/>
  <c r="K294" i="3" s="1"/>
  <c r="K293" i="3" s="1"/>
  <c r="K292" i="3" s="1"/>
  <c r="K291" i="3" s="1"/>
  <c r="K290" i="3" s="1"/>
  <c r="K289" i="3" s="1"/>
  <c r="K288" i="3" s="1"/>
  <c r="K287" i="3" s="1"/>
  <c r="K286" i="3" s="1"/>
  <c r="K285" i="3" s="1"/>
  <c r="K284" i="3" s="1"/>
  <c r="K283" i="3" s="1"/>
  <c r="K282" i="3" s="1"/>
  <c r="K281" i="3" s="1"/>
  <c r="K280" i="3" s="1"/>
  <c r="K279" i="3" s="1"/>
  <c r="K278" i="3" s="1"/>
  <c r="K277" i="3" s="1"/>
  <c r="K276" i="3" s="1"/>
  <c r="K275" i="3" s="1"/>
  <c r="K274" i="3" s="1"/>
  <c r="K273" i="3" s="1"/>
  <c r="K272" i="3" s="1"/>
  <c r="K271" i="3" s="1"/>
  <c r="K270" i="3" s="1"/>
  <c r="K269" i="3" s="1"/>
  <c r="K268" i="3" s="1"/>
  <c r="K267" i="3" s="1"/>
  <c r="K266" i="3" s="1"/>
  <c r="K265" i="3" s="1"/>
  <c r="K264" i="3" s="1"/>
  <c r="K263" i="3" s="1"/>
  <c r="K262" i="3" s="1"/>
  <c r="K261" i="3" s="1"/>
  <c r="K260" i="3" s="1"/>
  <c r="K259" i="3" s="1"/>
  <c r="K258" i="3" s="1"/>
  <c r="K257" i="3" s="1"/>
  <c r="K256" i="3" s="1"/>
  <c r="K255" i="3" s="1"/>
  <c r="K254" i="3" s="1"/>
  <c r="K253" i="3" s="1"/>
  <c r="K252" i="3" s="1"/>
  <c r="K251" i="3" s="1"/>
  <c r="K250" i="3" s="1"/>
  <c r="K249" i="3" s="1"/>
  <c r="K248" i="3" s="1"/>
  <c r="K247" i="3" s="1"/>
  <c r="K246" i="3" s="1"/>
  <c r="K245" i="3" s="1"/>
  <c r="K244" i="3" s="1"/>
  <c r="K243" i="3" s="1"/>
  <c r="K242" i="3" s="1"/>
  <c r="K241" i="3" s="1"/>
  <c r="K240" i="3" s="1"/>
  <c r="K239" i="3" s="1"/>
  <c r="K238" i="3" s="1"/>
  <c r="K237" i="3" s="1"/>
  <c r="K236" i="3" s="1"/>
  <c r="K235" i="3" s="1"/>
  <c r="K234" i="3" s="1"/>
  <c r="K233" i="3" s="1"/>
  <c r="K232" i="3" s="1"/>
  <c r="K231" i="3" s="1"/>
  <c r="K230" i="3" s="1"/>
  <c r="K229" i="3" s="1"/>
  <c r="K228" i="3" s="1"/>
  <c r="K227" i="3" s="1"/>
  <c r="K226" i="3" s="1"/>
  <c r="K225" i="3" s="1"/>
  <c r="K224" i="3" s="1"/>
  <c r="K223" i="3" s="1"/>
  <c r="K222" i="3" s="1"/>
  <c r="K221" i="3" s="1"/>
  <c r="K220" i="3" s="1"/>
  <c r="K219" i="3" s="1"/>
  <c r="K218" i="3" s="1"/>
  <c r="K217" i="3" s="1"/>
  <c r="K216" i="3" s="1"/>
  <c r="K215" i="3" s="1"/>
  <c r="K214" i="3" s="1"/>
  <c r="K213" i="3" s="1"/>
  <c r="K212" i="3" s="1"/>
  <c r="K211" i="3" s="1"/>
  <c r="K210" i="3" s="1"/>
  <c r="K209" i="3" s="1"/>
  <c r="K208" i="3" s="1"/>
  <c r="K207" i="3" s="1"/>
  <c r="K206" i="3" s="1"/>
  <c r="K205" i="3" s="1"/>
  <c r="K204" i="3" s="1"/>
  <c r="K203" i="3" s="1"/>
  <c r="K202" i="3" s="1"/>
  <c r="K201" i="3" s="1"/>
  <c r="K200" i="3" s="1"/>
  <c r="K199" i="3" s="1"/>
  <c r="K198" i="3" s="1"/>
  <c r="K197" i="3" s="1"/>
  <c r="K196" i="3" s="1"/>
  <c r="K195" i="3" s="1"/>
  <c r="K194" i="3" s="1"/>
  <c r="K193" i="3" s="1"/>
  <c r="K192" i="3" s="1"/>
  <c r="K191" i="3" s="1"/>
  <c r="K190" i="3" s="1"/>
  <c r="K189" i="3" s="1"/>
  <c r="K188" i="3" s="1"/>
  <c r="K187" i="3" s="1"/>
  <c r="K186" i="3" s="1"/>
  <c r="K185" i="3" s="1"/>
  <c r="K184" i="3" s="1"/>
  <c r="K183" i="3" s="1"/>
  <c r="K182" i="3" s="1"/>
  <c r="K181" i="3" s="1"/>
  <c r="K180" i="3" s="1"/>
  <c r="K179" i="3" s="1"/>
  <c r="K178" i="3" s="1"/>
  <c r="K177" i="3" s="1"/>
  <c r="K176" i="3" s="1"/>
  <c r="K175" i="3" s="1"/>
  <c r="K174" i="3" s="1"/>
  <c r="K173" i="3" s="1"/>
  <c r="K172" i="3" s="1"/>
  <c r="K171" i="3" s="1"/>
  <c r="K170" i="3" s="1"/>
  <c r="K169" i="3" s="1"/>
  <c r="K168" i="3" s="1"/>
  <c r="K167" i="3" s="1"/>
  <c r="K166" i="3" s="1"/>
  <c r="K165" i="3" s="1"/>
  <c r="K164" i="3" s="1"/>
  <c r="K163" i="3" s="1"/>
  <c r="K162" i="3" s="1"/>
  <c r="K161" i="3" s="1"/>
  <c r="K160" i="3" s="1"/>
  <c r="K159" i="3" s="1"/>
  <c r="K158" i="3" s="1"/>
  <c r="K157" i="3" s="1"/>
  <c r="K156" i="3" s="1"/>
  <c r="K155" i="3" s="1"/>
  <c r="K154" i="3" s="1"/>
  <c r="K153" i="3" s="1"/>
  <c r="K152" i="3" s="1"/>
  <c r="K151" i="3" s="1"/>
  <c r="K150" i="3" s="1"/>
  <c r="K149" i="3" s="1"/>
  <c r="K148" i="3" s="1"/>
  <c r="K147" i="3" s="1"/>
  <c r="K146" i="3" s="1"/>
  <c r="K145" i="3" s="1"/>
  <c r="K144" i="3" s="1"/>
  <c r="K143" i="3" s="1"/>
  <c r="K142" i="3" s="1"/>
  <c r="K141" i="3" s="1"/>
  <c r="K140" i="3" s="1"/>
  <c r="K139" i="3" s="1"/>
  <c r="K138" i="3" s="1"/>
  <c r="K137" i="3" s="1"/>
  <c r="K136" i="3" s="1"/>
  <c r="K135" i="3" s="1"/>
  <c r="K134" i="3" s="1"/>
  <c r="K133" i="3" s="1"/>
  <c r="K132" i="3" s="1"/>
  <c r="K131" i="3" s="1"/>
  <c r="K130" i="3" s="1"/>
  <c r="K129" i="3" s="1"/>
  <c r="K128" i="3" s="1"/>
  <c r="K127" i="3" s="1"/>
  <c r="K126" i="3" s="1"/>
  <c r="K125" i="3" s="1"/>
  <c r="K124" i="3" s="1"/>
  <c r="K123" i="3" s="1"/>
  <c r="K122" i="3" s="1"/>
  <c r="K121" i="3" s="1"/>
  <c r="K120" i="3" s="1"/>
  <c r="K119" i="3" s="1"/>
  <c r="K118" i="3" s="1"/>
  <c r="K117" i="3" s="1"/>
  <c r="K116" i="3" s="1"/>
  <c r="K115" i="3" s="1"/>
  <c r="K114" i="3" s="1"/>
  <c r="K113" i="3" s="1"/>
  <c r="K112" i="3" s="1"/>
  <c r="K111" i="3" s="1"/>
  <c r="K110" i="3" s="1"/>
  <c r="K109" i="3" s="1"/>
  <c r="K108" i="3" s="1"/>
  <c r="K107" i="3" s="1"/>
  <c r="K106" i="3" s="1"/>
  <c r="K105" i="3" s="1"/>
  <c r="K104" i="3" s="1"/>
  <c r="K103" i="3" s="1"/>
  <c r="K102" i="3" s="1"/>
  <c r="K101" i="3" s="1"/>
  <c r="K100" i="3" s="1"/>
  <c r="K99" i="3" s="1"/>
  <c r="K98" i="3" s="1"/>
  <c r="K97" i="3" s="1"/>
  <c r="K96" i="3" s="1"/>
  <c r="K95" i="3" s="1"/>
  <c r="K94" i="3" s="1"/>
  <c r="K93" i="3" s="1"/>
  <c r="K92" i="3" s="1"/>
  <c r="K91" i="3" s="1"/>
  <c r="K90" i="3" s="1"/>
  <c r="K89" i="3" s="1"/>
  <c r="K88" i="3" s="1"/>
  <c r="K87" i="3" s="1"/>
  <c r="K86" i="3" s="1"/>
  <c r="K85" i="3" s="1"/>
  <c r="K84" i="3" s="1"/>
  <c r="K83" i="3" s="1"/>
  <c r="K82" i="3" s="1"/>
  <c r="K81" i="3" s="1"/>
  <c r="K80" i="3" s="1"/>
  <c r="K79" i="3" s="1"/>
  <c r="K78" i="3" s="1"/>
  <c r="K77" i="3" s="1"/>
  <c r="K76" i="3" s="1"/>
  <c r="K75" i="3" s="1"/>
  <c r="K74" i="3" s="1"/>
  <c r="K73" i="3" s="1"/>
  <c r="K72" i="3" s="1"/>
  <c r="K71" i="3" s="1"/>
  <c r="K70" i="3" s="1"/>
  <c r="K69" i="3" s="1"/>
  <c r="K68" i="3" s="1"/>
  <c r="K67" i="3" s="1"/>
  <c r="K66" i="3" s="1"/>
  <c r="K65" i="3" s="1"/>
  <c r="K64" i="3" s="1"/>
  <c r="K63" i="3" s="1"/>
  <c r="K62" i="3" s="1"/>
  <c r="K61" i="3" s="1"/>
  <c r="K60" i="3" s="1"/>
  <c r="K59" i="3" s="1"/>
  <c r="K58" i="3" s="1"/>
  <c r="K57" i="3" s="1"/>
  <c r="K56" i="3" s="1"/>
  <c r="K55" i="3" s="1"/>
  <c r="K54" i="3" s="1"/>
  <c r="K53" i="3" s="1"/>
  <c r="K52" i="3" s="1"/>
  <c r="K51" i="3" s="1"/>
  <c r="K50" i="3" s="1"/>
  <c r="K49" i="3" s="1"/>
  <c r="K48" i="3" s="1"/>
  <c r="K47" i="3" s="1"/>
  <c r="K46" i="3" s="1"/>
  <c r="K45" i="3" s="1"/>
  <c r="K44" i="3" s="1"/>
  <c r="K43" i="3" s="1"/>
  <c r="K42" i="3" s="1"/>
  <c r="K41" i="3" s="1"/>
  <c r="K40" i="3" s="1"/>
  <c r="K39" i="3" s="1"/>
  <c r="K38" i="3" s="1"/>
  <c r="K37" i="3" s="1"/>
  <c r="K36" i="3" s="1"/>
  <c r="K35" i="3" s="1"/>
  <c r="K34" i="3" s="1"/>
  <c r="K33" i="3" s="1"/>
  <c r="K32" i="3" s="1"/>
  <c r="K31" i="3" s="1"/>
  <c r="K30" i="3" s="1"/>
  <c r="K29" i="3" s="1"/>
  <c r="K28" i="3" s="1"/>
  <c r="K27" i="3" s="1"/>
  <c r="K26" i="3" s="1"/>
  <c r="K25" i="3" s="1"/>
  <c r="K24" i="3" s="1"/>
  <c r="K23" i="3" s="1"/>
  <c r="K22" i="3" s="1"/>
  <c r="K21" i="3" s="1"/>
  <c r="E305" i="6"/>
  <c r="E299" i="3"/>
  <c r="B306" i="6"/>
  <c r="C306" i="6" s="1"/>
  <c r="I305" i="6"/>
  <c r="B300" i="3"/>
  <c r="C300" i="3" s="1"/>
  <c r="I299" i="3"/>
  <c r="D304" i="6"/>
  <c r="F304" i="6" s="1"/>
  <c r="D148" i="3"/>
  <c r="F148" i="3" s="1"/>
  <c r="E306" i="6" l="1"/>
  <c r="E300" i="3"/>
  <c r="B307" i="6"/>
  <c r="C307" i="6" s="1"/>
  <c r="I306" i="6"/>
  <c r="B301" i="3"/>
  <c r="C301" i="3" s="1"/>
  <c r="I300" i="3"/>
  <c r="D305" i="6"/>
  <c r="F305" i="6" s="1"/>
  <c r="D149" i="3"/>
  <c r="F149" i="3" s="1"/>
  <c r="E307" i="6" l="1"/>
  <c r="E301" i="3"/>
  <c r="B308" i="6"/>
  <c r="C308" i="6" s="1"/>
  <c r="I307" i="6"/>
  <c r="B302" i="3"/>
  <c r="C302" i="3" s="1"/>
  <c r="I301" i="3"/>
  <c r="D306" i="6"/>
  <c r="F306" i="6" s="1"/>
  <c r="D307" i="6"/>
  <c r="D150" i="3"/>
  <c r="F150" i="3" s="1"/>
  <c r="F307" i="6" l="1"/>
  <c r="E308" i="6"/>
  <c r="E302" i="3"/>
  <c r="B309" i="6"/>
  <c r="C309" i="6" s="1"/>
  <c r="I308" i="6"/>
  <c r="B303" i="3"/>
  <c r="C303" i="3" s="1"/>
  <c r="I302" i="3"/>
  <c r="D308" i="6"/>
  <c r="D151" i="3"/>
  <c r="F151" i="3" s="1"/>
  <c r="F308" i="6" l="1"/>
  <c r="E309" i="6"/>
  <c r="E303" i="3"/>
  <c r="B310" i="6"/>
  <c r="C310" i="6" s="1"/>
  <c r="I309" i="6"/>
  <c r="B304" i="3"/>
  <c r="C304" i="3" s="1"/>
  <c r="I303" i="3"/>
  <c r="D152" i="3"/>
  <c r="F152" i="3" s="1"/>
  <c r="E310" i="6" l="1"/>
  <c r="E304" i="3"/>
  <c r="B311" i="6"/>
  <c r="C311" i="6" s="1"/>
  <c r="I310" i="6"/>
  <c r="B305" i="3"/>
  <c r="C305" i="3" s="1"/>
  <c r="I304" i="3"/>
  <c r="D309" i="6"/>
  <c r="F309" i="6" s="1"/>
  <c r="D310" i="6"/>
  <c r="D153" i="3"/>
  <c r="F153" i="3" s="1"/>
  <c r="F310" i="6" l="1"/>
  <c r="E311" i="6"/>
  <c r="E305" i="3"/>
  <c r="B312" i="6"/>
  <c r="C312" i="6" s="1"/>
  <c r="I311" i="6"/>
  <c r="B306" i="3"/>
  <c r="C306" i="3" s="1"/>
  <c r="I305" i="3"/>
  <c r="D311" i="6"/>
  <c r="D154" i="3"/>
  <c r="F154" i="3" s="1"/>
  <c r="F311" i="6" l="1"/>
  <c r="E312" i="6"/>
  <c r="E306" i="3"/>
  <c r="B313" i="6"/>
  <c r="C313" i="6" s="1"/>
  <c r="I312" i="6"/>
  <c r="B307" i="3"/>
  <c r="C307" i="3" s="1"/>
  <c r="I306" i="3"/>
  <c r="D155" i="3"/>
  <c r="F155" i="3" s="1"/>
  <c r="E313" i="6" l="1"/>
  <c r="E307" i="3"/>
  <c r="B314" i="6"/>
  <c r="C314" i="6" s="1"/>
  <c r="I313" i="6"/>
  <c r="B308" i="3"/>
  <c r="C308" i="3" s="1"/>
  <c r="I307" i="3"/>
  <c r="D312" i="6"/>
  <c r="F312" i="6" s="1"/>
  <c r="D156" i="3"/>
  <c r="F156" i="3" s="1"/>
  <c r="E314" i="6" l="1"/>
  <c r="E308" i="3"/>
  <c r="B315" i="6"/>
  <c r="C315" i="6" s="1"/>
  <c r="I314" i="6"/>
  <c r="B309" i="3"/>
  <c r="C309" i="3" s="1"/>
  <c r="I308" i="3"/>
  <c r="D313" i="6"/>
  <c r="F313" i="6" s="1"/>
  <c r="D314" i="6"/>
  <c r="D157" i="3"/>
  <c r="F157" i="3" s="1"/>
  <c r="F314" i="6" l="1"/>
  <c r="E315" i="6"/>
  <c r="E309" i="3"/>
  <c r="B316" i="6"/>
  <c r="C316" i="6" s="1"/>
  <c r="I315" i="6"/>
  <c r="B310" i="3"/>
  <c r="C310" i="3" s="1"/>
  <c r="I309" i="3"/>
  <c r="D315" i="6"/>
  <c r="D158" i="3"/>
  <c r="F158" i="3" s="1"/>
  <c r="F315" i="6" l="1"/>
  <c r="E316" i="6"/>
  <c r="E310" i="3"/>
  <c r="B317" i="6"/>
  <c r="C317" i="6" s="1"/>
  <c r="I316" i="6"/>
  <c r="B311" i="3"/>
  <c r="C311" i="3" s="1"/>
  <c r="I310" i="3"/>
  <c r="D316" i="6"/>
  <c r="D159" i="3"/>
  <c r="F159" i="3" s="1"/>
  <c r="F316" i="6" l="1"/>
  <c r="E317" i="6"/>
  <c r="E311" i="3"/>
  <c r="B318" i="6"/>
  <c r="C318" i="6" s="1"/>
  <c r="I317" i="6"/>
  <c r="B312" i="3"/>
  <c r="C312" i="3" s="1"/>
  <c r="I311" i="3"/>
  <c r="D160" i="3"/>
  <c r="F160" i="3" s="1"/>
  <c r="E318" i="6" l="1"/>
  <c r="E312" i="3"/>
  <c r="B319" i="6"/>
  <c r="C319" i="6" s="1"/>
  <c r="I318" i="6"/>
  <c r="B313" i="3"/>
  <c r="C313" i="3" s="1"/>
  <c r="I312" i="3"/>
  <c r="D317" i="6"/>
  <c r="F317" i="6" s="1"/>
  <c r="D161" i="3"/>
  <c r="F161" i="3" s="1"/>
  <c r="E319" i="6" l="1"/>
  <c r="E313" i="3"/>
  <c r="B320" i="6"/>
  <c r="C320" i="6" s="1"/>
  <c r="I319" i="6"/>
  <c r="B314" i="3"/>
  <c r="C314" i="3" s="1"/>
  <c r="I313" i="3"/>
  <c r="D318" i="6"/>
  <c r="F318" i="6" s="1"/>
  <c r="D319" i="6"/>
  <c r="D162" i="3"/>
  <c r="F162" i="3" s="1"/>
  <c r="F319" i="6" l="1"/>
  <c r="E320" i="6"/>
  <c r="E314" i="3"/>
  <c r="B321" i="6"/>
  <c r="C321" i="6" s="1"/>
  <c r="I320" i="6"/>
  <c r="B315" i="3"/>
  <c r="C315" i="3" s="1"/>
  <c r="I314" i="3"/>
  <c r="D163" i="3"/>
  <c r="F163" i="3" s="1"/>
  <c r="E321" i="6" l="1"/>
  <c r="E315" i="3"/>
  <c r="B322" i="6"/>
  <c r="C322" i="6" s="1"/>
  <c r="I321" i="6"/>
  <c r="B316" i="3"/>
  <c r="C316" i="3" s="1"/>
  <c r="I315" i="3"/>
  <c r="D320" i="6"/>
  <c r="F320" i="6" s="1"/>
  <c r="D164" i="3"/>
  <c r="F164" i="3" s="1"/>
  <c r="E322" i="6" l="1"/>
  <c r="E316" i="3"/>
  <c r="B323" i="6"/>
  <c r="C323" i="6" s="1"/>
  <c r="I322" i="6"/>
  <c r="B317" i="3"/>
  <c r="C317" i="3" s="1"/>
  <c r="I316" i="3"/>
  <c r="D321" i="6"/>
  <c r="F321" i="6" s="1"/>
  <c r="D165" i="3"/>
  <c r="F165" i="3" s="1"/>
  <c r="E323" i="6" l="1"/>
  <c r="E317" i="3"/>
  <c r="B324" i="6"/>
  <c r="C324" i="6" s="1"/>
  <c r="I323" i="6"/>
  <c r="B318" i="3"/>
  <c r="C318" i="3" s="1"/>
  <c r="I317" i="3"/>
  <c r="D322" i="6"/>
  <c r="F322" i="6" s="1"/>
  <c r="D323" i="6"/>
  <c r="D166" i="3"/>
  <c r="F166" i="3" s="1"/>
  <c r="F323" i="6" l="1"/>
  <c r="E324" i="6"/>
  <c r="E318" i="3"/>
  <c r="B325" i="6"/>
  <c r="C325" i="6" s="1"/>
  <c r="I324" i="6"/>
  <c r="B319" i="3"/>
  <c r="C319" i="3" s="1"/>
  <c r="I318" i="3"/>
  <c r="D324" i="6"/>
  <c r="D167" i="3"/>
  <c r="F167" i="3" s="1"/>
  <c r="F324" i="6" l="1"/>
  <c r="E325" i="6"/>
  <c r="E319" i="3"/>
  <c r="B326" i="6"/>
  <c r="C326" i="6" s="1"/>
  <c r="I325" i="6"/>
  <c r="B320" i="3"/>
  <c r="C320" i="3" s="1"/>
  <c r="I319" i="3"/>
  <c r="D168" i="3"/>
  <c r="F168" i="3" s="1"/>
  <c r="E326" i="6" l="1"/>
  <c r="E320" i="3"/>
  <c r="B327" i="6"/>
  <c r="C327" i="6" s="1"/>
  <c r="I326" i="6"/>
  <c r="B321" i="3"/>
  <c r="C321" i="3" s="1"/>
  <c r="I320" i="3"/>
  <c r="D325" i="6"/>
  <c r="F325" i="6" s="1"/>
  <c r="D169" i="3"/>
  <c r="F169" i="3" s="1"/>
  <c r="E327" i="6" l="1"/>
  <c r="E321" i="3"/>
  <c r="B328" i="6"/>
  <c r="C328" i="6" s="1"/>
  <c r="I327" i="6"/>
  <c r="B322" i="3"/>
  <c r="C322" i="3" s="1"/>
  <c r="I321" i="3"/>
  <c r="D326" i="6"/>
  <c r="F326" i="6" s="1"/>
  <c r="D327" i="6"/>
  <c r="D170" i="3"/>
  <c r="F170" i="3" s="1"/>
  <c r="F327" i="6" l="1"/>
  <c r="E328" i="6"/>
  <c r="E322" i="3"/>
  <c r="B329" i="6"/>
  <c r="C329" i="6" s="1"/>
  <c r="I328" i="6"/>
  <c r="B323" i="3"/>
  <c r="C323" i="3" s="1"/>
  <c r="I322" i="3"/>
  <c r="D171" i="3"/>
  <c r="F171" i="3" s="1"/>
  <c r="E329" i="6" l="1"/>
  <c r="E323" i="3"/>
  <c r="B330" i="6"/>
  <c r="C330" i="6" s="1"/>
  <c r="I329" i="6"/>
  <c r="B324" i="3"/>
  <c r="C324" i="3" s="1"/>
  <c r="I323" i="3"/>
  <c r="D328" i="6"/>
  <c r="F328" i="6" s="1"/>
  <c r="D172" i="3"/>
  <c r="F172" i="3" s="1"/>
  <c r="E330" i="6" l="1"/>
  <c r="E324" i="3"/>
  <c r="B331" i="6"/>
  <c r="C331" i="6" s="1"/>
  <c r="I330" i="6"/>
  <c r="B325" i="3"/>
  <c r="C325" i="3" s="1"/>
  <c r="I324" i="3"/>
  <c r="D329" i="6"/>
  <c r="F329" i="6" s="1"/>
  <c r="D173" i="3"/>
  <c r="F173" i="3" s="1"/>
  <c r="E331" i="6" l="1"/>
  <c r="E325" i="3"/>
  <c r="B332" i="6"/>
  <c r="C332" i="6" s="1"/>
  <c r="I331" i="6"/>
  <c r="B326" i="3"/>
  <c r="C326" i="3" s="1"/>
  <c r="I325" i="3"/>
  <c r="D330" i="6"/>
  <c r="F330" i="6" s="1"/>
  <c r="D331" i="6"/>
  <c r="D174" i="3"/>
  <c r="F174" i="3" s="1"/>
  <c r="F331" i="6" l="1"/>
  <c r="E332" i="6"/>
  <c r="E326" i="3"/>
  <c r="B333" i="6"/>
  <c r="C333" i="6" s="1"/>
  <c r="I332" i="6"/>
  <c r="B327" i="3"/>
  <c r="C327" i="3" s="1"/>
  <c r="I326" i="3"/>
  <c r="D332" i="6"/>
  <c r="D175" i="3"/>
  <c r="F175" i="3" s="1"/>
  <c r="F332" i="6" l="1"/>
  <c r="E333" i="6"/>
  <c r="E327" i="3"/>
  <c r="B334" i="6"/>
  <c r="C334" i="6" s="1"/>
  <c r="I333" i="6"/>
  <c r="B328" i="3"/>
  <c r="C328" i="3" s="1"/>
  <c r="I327" i="3"/>
  <c r="D176" i="3"/>
  <c r="F176" i="3" s="1"/>
  <c r="E334" i="6" l="1"/>
  <c r="E328" i="3"/>
  <c r="B335" i="6"/>
  <c r="C335" i="6" s="1"/>
  <c r="I334" i="6"/>
  <c r="B329" i="3"/>
  <c r="C329" i="3" s="1"/>
  <c r="I328" i="3"/>
  <c r="D333" i="6"/>
  <c r="F333" i="6" s="1"/>
  <c r="D177" i="3"/>
  <c r="F177" i="3" s="1"/>
  <c r="E335" i="6" l="1"/>
  <c r="E329" i="3"/>
  <c r="B336" i="6"/>
  <c r="C336" i="6" s="1"/>
  <c r="I335" i="6"/>
  <c r="B330" i="3"/>
  <c r="C330" i="3" s="1"/>
  <c r="I329" i="3"/>
  <c r="D334" i="6"/>
  <c r="F334" i="6" s="1"/>
  <c r="D178" i="3"/>
  <c r="F178" i="3" s="1"/>
  <c r="E336" i="6" l="1"/>
  <c r="E330" i="3"/>
  <c r="B337" i="6"/>
  <c r="C337" i="6" s="1"/>
  <c r="I336" i="6"/>
  <c r="B331" i="3"/>
  <c r="C331" i="3" s="1"/>
  <c r="I330" i="3"/>
  <c r="D335" i="6"/>
  <c r="F335" i="6" s="1"/>
  <c r="D179" i="3"/>
  <c r="F179" i="3" s="1"/>
  <c r="E337" i="6" l="1"/>
  <c r="E331" i="3"/>
  <c r="B338" i="6"/>
  <c r="C338" i="6" s="1"/>
  <c r="I337" i="6"/>
  <c r="B332" i="3"/>
  <c r="C332" i="3" s="1"/>
  <c r="I331" i="3"/>
  <c r="D336" i="6"/>
  <c r="F336" i="6" s="1"/>
  <c r="D180" i="3"/>
  <c r="F180" i="3" s="1"/>
  <c r="E338" i="6" l="1"/>
  <c r="E332" i="3"/>
  <c r="B339" i="6"/>
  <c r="C339" i="6" s="1"/>
  <c r="I338" i="6"/>
  <c r="B333" i="3"/>
  <c r="C333" i="3" s="1"/>
  <c r="I332" i="3"/>
  <c r="D337" i="6"/>
  <c r="F337" i="6" s="1"/>
  <c r="D181" i="3"/>
  <c r="F181" i="3" s="1"/>
  <c r="E339" i="6" l="1"/>
  <c r="E333" i="3"/>
  <c r="B340" i="6"/>
  <c r="C340" i="6" s="1"/>
  <c r="I339" i="6"/>
  <c r="B334" i="3"/>
  <c r="C334" i="3" s="1"/>
  <c r="I333" i="3"/>
  <c r="D338" i="6"/>
  <c r="F338" i="6" s="1"/>
  <c r="D339" i="6"/>
  <c r="D182" i="3"/>
  <c r="F182" i="3" s="1"/>
  <c r="F339" i="6" l="1"/>
  <c r="E340" i="6"/>
  <c r="E334" i="3"/>
  <c r="B341" i="6"/>
  <c r="C341" i="6" s="1"/>
  <c r="I340" i="6"/>
  <c r="B335" i="3"/>
  <c r="C335" i="3" s="1"/>
  <c r="I334" i="3"/>
  <c r="D340" i="6"/>
  <c r="D183" i="3"/>
  <c r="F183" i="3" s="1"/>
  <c r="F340" i="6" l="1"/>
  <c r="E341" i="6"/>
  <c r="E335" i="3"/>
  <c r="B342" i="6"/>
  <c r="C342" i="6" s="1"/>
  <c r="I341" i="6"/>
  <c r="B336" i="3"/>
  <c r="C336" i="3" s="1"/>
  <c r="I335" i="3"/>
  <c r="D184" i="3"/>
  <c r="F184" i="3" s="1"/>
  <c r="E342" i="6" l="1"/>
  <c r="E336" i="3"/>
  <c r="B343" i="6"/>
  <c r="C343" i="6" s="1"/>
  <c r="I342" i="6"/>
  <c r="B337" i="3"/>
  <c r="C337" i="3" s="1"/>
  <c r="I336" i="3"/>
  <c r="D341" i="6"/>
  <c r="F341" i="6" s="1"/>
  <c r="D342" i="6"/>
  <c r="D185" i="3"/>
  <c r="F185" i="3" s="1"/>
  <c r="F342" i="6" l="1"/>
  <c r="E343" i="6"/>
  <c r="E337" i="3"/>
  <c r="B344" i="6"/>
  <c r="C344" i="6" s="1"/>
  <c r="I343" i="6"/>
  <c r="B338" i="3"/>
  <c r="C338" i="3" s="1"/>
  <c r="I337" i="3"/>
  <c r="D343" i="6"/>
  <c r="D186" i="3"/>
  <c r="F186" i="3" s="1"/>
  <c r="F343" i="6" l="1"/>
  <c r="E344" i="6"/>
  <c r="E338" i="3"/>
  <c r="B345" i="6"/>
  <c r="C345" i="6" s="1"/>
  <c r="I344" i="6"/>
  <c r="B339" i="3"/>
  <c r="C339" i="3" s="1"/>
  <c r="I338" i="3"/>
  <c r="D187" i="3"/>
  <c r="F187" i="3" s="1"/>
  <c r="E345" i="6" l="1"/>
  <c r="E339" i="3"/>
  <c r="B346" i="6"/>
  <c r="C346" i="6" s="1"/>
  <c r="I345" i="6"/>
  <c r="B340" i="3"/>
  <c r="C340" i="3" s="1"/>
  <c r="I339" i="3"/>
  <c r="D344" i="6"/>
  <c r="F344" i="6" s="1"/>
  <c r="D188" i="3"/>
  <c r="F188" i="3" s="1"/>
  <c r="E346" i="6" l="1"/>
  <c r="E340" i="3"/>
  <c r="B347" i="6"/>
  <c r="C347" i="6" s="1"/>
  <c r="I346" i="6"/>
  <c r="B341" i="3"/>
  <c r="C341" i="3" s="1"/>
  <c r="I340" i="3"/>
  <c r="D345" i="6"/>
  <c r="F345" i="6" s="1"/>
  <c r="D189" i="3"/>
  <c r="F189" i="3" s="1"/>
  <c r="E347" i="6" l="1"/>
  <c r="E341" i="3"/>
  <c r="B348" i="6"/>
  <c r="C348" i="6" s="1"/>
  <c r="I347" i="6"/>
  <c r="B342" i="3"/>
  <c r="C342" i="3" s="1"/>
  <c r="I341" i="3"/>
  <c r="D346" i="6"/>
  <c r="F346" i="6" s="1"/>
  <c r="D347" i="6"/>
  <c r="D190" i="3"/>
  <c r="F190" i="3" s="1"/>
  <c r="F347" i="6" l="1"/>
  <c r="E348" i="6"/>
  <c r="E342" i="3"/>
  <c r="B349" i="6"/>
  <c r="C349" i="6" s="1"/>
  <c r="I348" i="6"/>
  <c r="B343" i="3"/>
  <c r="C343" i="3" s="1"/>
  <c r="I342" i="3"/>
  <c r="D348" i="6"/>
  <c r="D191" i="3"/>
  <c r="F191" i="3" s="1"/>
  <c r="F348" i="6" l="1"/>
  <c r="E349" i="6"/>
  <c r="E343" i="3"/>
  <c r="B350" i="6"/>
  <c r="C350" i="6" s="1"/>
  <c r="I349" i="6"/>
  <c r="B344" i="3"/>
  <c r="C344" i="3" s="1"/>
  <c r="I343" i="3"/>
  <c r="D192" i="3"/>
  <c r="F192" i="3" s="1"/>
  <c r="E350" i="6" l="1"/>
  <c r="E344" i="3"/>
  <c r="B351" i="6"/>
  <c r="C351" i="6" s="1"/>
  <c r="I350" i="6"/>
  <c r="B345" i="3"/>
  <c r="C345" i="3" s="1"/>
  <c r="I344" i="3"/>
  <c r="D349" i="6"/>
  <c r="F349" i="6" s="1"/>
  <c r="D193" i="3"/>
  <c r="F193" i="3" s="1"/>
  <c r="E351" i="6" l="1"/>
  <c r="E345" i="3"/>
  <c r="B352" i="6"/>
  <c r="C352" i="6" s="1"/>
  <c r="I351" i="6"/>
  <c r="B346" i="3"/>
  <c r="C346" i="3" s="1"/>
  <c r="I345" i="3"/>
  <c r="D350" i="6"/>
  <c r="F350" i="6" s="1"/>
  <c r="D351" i="6"/>
  <c r="D194" i="3"/>
  <c r="F194" i="3" s="1"/>
  <c r="F351" i="6" l="1"/>
  <c r="E352" i="6"/>
  <c r="E346" i="3"/>
  <c r="B353" i="6"/>
  <c r="C353" i="6" s="1"/>
  <c r="I352" i="6"/>
  <c r="B347" i="3"/>
  <c r="C347" i="3" s="1"/>
  <c r="I346" i="3"/>
  <c r="D195" i="3"/>
  <c r="F195" i="3" s="1"/>
  <c r="E353" i="6" l="1"/>
  <c r="E347" i="3"/>
  <c r="B354" i="6"/>
  <c r="C354" i="6" s="1"/>
  <c r="I353" i="6"/>
  <c r="B348" i="3"/>
  <c r="C348" i="3" s="1"/>
  <c r="I347" i="3"/>
  <c r="D352" i="6"/>
  <c r="F352" i="6" s="1"/>
  <c r="D196" i="3"/>
  <c r="F196" i="3" s="1"/>
  <c r="E354" i="6" l="1"/>
  <c r="E348" i="3"/>
  <c r="B355" i="6"/>
  <c r="C355" i="6" s="1"/>
  <c r="I354" i="6"/>
  <c r="B349" i="3"/>
  <c r="C349" i="3" s="1"/>
  <c r="I348" i="3"/>
  <c r="D353" i="6"/>
  <c r="F353" i="6" s="1"/>
  <c r="D197" i="3"/>
  <c r="F197" i="3" s="1"/>
  <c r="E355" i="6" l="1"/>
  <c r="E349" i="3"/>
  <c r="B356" i="6"/>
  <c r="C356" i="6" s="1"/>
  <c r="I355" i="6"/>
  <c r="B350" i="3"/>
  <c r="C350" i="3" s="1"/>
  <c r="I349" i="3"/>
  <c r="D354" i="6"/>
  <c r="F354" i="6" s="1"/>
  <c r="D355" i="6"/>
  <c r="D198" i="3"/>
  <c r="F198" i="3" s="1"/>
  <c r="F355" i="6" l="1"/>
  <c r="E356" i="6"/>
  <c r="E350" i="3"/>
  <c r="B357" i="6"/>
  <c r="C357" i="6" s="1"/>
  <c r="I356" i="6"/>
  <c r="B351" i="3"/>
  <c r="C351" i="3" s="1"/>
  <c r="I350" i="3"/>
  <c r="D356" i="6"/>
  <c r="D199" i="3"/>
  <c r="F199" i="3" s="1"/>
  <c r="F356" i="6" l="1"/>
  <c r="E357" i="6"/>
  <c r="E351" i="3"/>
  <c r="B358" i="6"/>
  <c r="C358" i="6" s="1"/>
  <c r="I357" i="6"/>
  <c r="B352" i="3"/>
  <c r="C352" i="3" s="1"/>
  <c r="I351" i="3"/>
  <c r="D200" i="3"/>
  <c r="F200" i="3" s="1"/>
  <c r="E358" i="6" l="1"/>
  <c r="E352" i="3"/>
  <c r="B359" i="6"/>
  <c r="C359" i="6" s="1"/>
  <c r="I358" i="6"/>
  <c r="B353" i="3"/>
  <c r="C353" i="3" s="1"/>
  <c r="I352" i="3"/>
  <c r="D357" i="6"/>
  <c r="F357" i="6" s="1"/>
  <c r="D201" i="3"/>
  <c r="F201" i="3" s="1"/>
  <c r="E359" i="6" l="1"/>
  <c r="E353" i="3"/>
  <c r="B360" i="6"/>
  <c r="C360" i="6" s="1"/>
  <c r="I359" i="6"/>
  <c r="B354" i="3"/>
  <c r="C354" i="3" s="1"/>
  <c r="I353" i="3"/>
  <c r="D358" i="6"/>
  <c r="F358" i="6" s="1"/>
  <c r="D359" i="6"/>
  <c r="D202" i="3"/>
  <c r="F202" i="3" s="1"/>
  <c r="F359" i="6" l="1"/>
  <c r="E360" i="6"/>
  <c r="E354" i="3"/>
  <c r="B361" i="6"/>
  <c r="C361" i="6" s="1"/>
  <c r="I360" i="6"/>
  <c r="B355" i="3"/>
  <c r="C355" i="3" s="1"/>
  <c r="I354" i="3"/>
  <c r="D203" i="3"/>
  <c r="F203" i="3" s="1"/>
  <c r="E361" i="6" l="1"/>
  <c r="E355" i="3"/>
  <c r="B362" i="6"/>
  <c r="C362" i="6" s="1"/>
  <c r="I361" i="6"/>
  <c r="B356" i="3"/>
  <c r="C356" i="3" s="1"/>
  <c r="I355" i="3"/>
  <c r="D360" i="6"/>
  <c r="F360" i="6" s="1"/>
  <c r="D204" i="3"/>
  <c r="F204" i="3" s="1"/>
  <c r="E362" i="6" l="1"/>
  <c r="E356" i="3"/>
  <c r="B363" i="6"/>
  <c r="C363" i="6" s="1"/>
  <c r="I362" i="6"/>
  <c r="B357" i="3"/>
  <c r="C357" i="3" s="1"/>
  <c r="I356" i="3"/>
  <c r="D361" i="6"/>
  <c r="F361" i="6" s="1"/>
  <c r="D205" i="3"/>
  <c r="F205" i="3" s="1"/>
  <c r="E363" i="6" l="1"/>
  <c r="E357" i="3"/>
  <c r="B364" i="6"/>
  <c r="C364" i="6" s="1"/>
  <c r="I363" i="6"/>
  <c r="B358" i="3"/>
  <c r="C358" i="3" s="1"/>
  <c r="I357" i="3"/>
  <c r="D362" i="6"/>
  <c r="F362" i="6" s="1"/>
  <c r="D363" i="6"/>
  <c r="D206" i="3"/>
  <c r="F206" i="3" s="1"/>
  <c r="F363" i="6" l="1"/>
  <c r="E364" i="6"/>
  <c r="E358" i="3"/>
  <c r="B365" i="6"/>
  <c r="C365" i="6" s="1"/>
  <c r="I364" i="6"/>
  <c r="B359" i="3"/>
  <c r="C359" i="3" s="1"/>
  <c r="I358" i="3"/>
  <c r="D364" i="6"/>
  <c r="D207" i="3"/>
  <c r="F207" i="3" s="1"/>
  <c r="F364" i="6" l="1"/>
  <c r="E365" i="6"/>
  <c r="E359" i="3"/>
  <c r="B366" i="6"/>
  <c r="C366" i="6" s="1"/>
  <c r="I365" i="6"/>
  <c r="B360" i="3"/>
  <c r="C360" i="3" s="1"/>
  <c r="I359" i="3"/>
  <c r="D208" i="3"/>
  <c r="F208" i="3" s="1"/>
  <c r="E366" i="6" l="1"/>
  <c r="E360" i="3"/>
  <c r="B367" i="6"/>
  <c r="C367" i="6" s="1"/>
  <c r="I366" i="6"/>
  <c r="B361" i="3"/>
  <c r="C361" i="3" s="1"/>
  <c r="I360" i="3"/>
  <c r="D365" i="6"/>
  <c r="F365" i="6" s="1"/>
  <c r="D209" i="3"/>
  <c r="F209" i="3" s="1"/>
  <c r="E367" i="6" l="1"/>
  <c r="E361" i="3"/>
  <c r="B368" i="6"/>
  <c r="C368" i="6" s="1"/>
  <c r="I367" i="6"/>
  <c r="B362" i="3"/>
  <c r="C362" i="3" s="1"/>
  <c r="I361" i="3"/>
  <c r="D366" i="6"/>
  <c r="F366" i="6" s="1"/>
  <c r="D210" i="3"/>
  <c r="F210" i="3" s="1"/>
  <c r="E368" i="6" l="1"/>
  <c r="E362" i="3"/>
  <c r="B369" i="6"/>
  <c r="C369" i="6" s="1"/>
  <c r="I368" i="6"/>
  <c r="B363" i="3"/>
  <c r="C363" i="3" s="1"/>
  <c r="I362" i="3"/>
  <c r="D367" i="6"/>
  <c r="F367" i="6" s="1"/>
  <c r="D211" i="3"/>
  <c r="F211" i="3" s="1"/>
  <c r="E369" i="6" l="1"/>
  <c r="E363" i="3"/>
  <c r="B370" i="6"/>
  <c r="C370" i="6" s="1"/>
  <c r="I369" i="6"/>
  <c r="B364" i="3"/>
  <c r="C364" i="3" s="1"/>
  <c r="I363" i="3"/>
  <c r="D368" i="6"/>
  <c r="F368" i="6" s="1"/>
  <c r="D212" i="3"/>
  <c r="F212" i="3" s="1"/>
  <c r="E370" i="6" l="1"/>
  <c r="E364" i="3"/>
  <c r="B371" i="6"/>
  <c r="C371" i="6" s="1"/>
  <c r="I370" i="6"/>
  <c r="B365" i="3"/>
  <c r="C365" i="3" s="1"/>
  <c r="I364" i="3"/>
  <c r="D369" i="6"/>
  <c r="F369" i="6" s="1"/>
  <c r="D213" i="3"/>
  <c r="F213" i="3" s="1"/>
  <c r="E371" i="6" l="1"/>
  <c r="E365" i="3"/>
  <c r="B372" i="6"/>
  <c r="C372" i="6" s="1"/>
  <c r="I371" i="6"/>
  <c r="B366" i="3"/>
  <c r="C366" i="3" s="1"/>
  <c r="I365" i="3"/>
  <c r="D370" i="6"/>
  <c r="F370" i="6" s="1"/>
  <c r="D214" i="3"/>
  <c r="F214" i="3" s="1"/>
  <c r="E372" i="6" l="1"/>
  <c r="E366" i="3"/>
  <c r="B373" i="6"/>
  <c r="C373" i="6" s="1"/>
  <c r="I372" i="6"/>
  <c r="B367" i="3"/>
  <c r="C367" i="3" s="1"/>
  <c r="I366" i="3"/>
  <c r="D371" i="6"/>
  <c r="F371" i="6" s="1"/>
  <c r="D372" i="6"/>
  <c r="D215" i="3"/>
  <c r="F215" i="3" s="1"/>
  <c r="F372" i="6" l="1"/>
  <c r="E373" i="6"/>
  <c r="E367" i="3"/>
  <c r="B374" i="6"/>
  <c r="C374" i="6" s="1"/>
  <c r="I373" i="6"/>
  <c r="B368" i="3"/>
  <c r="C368" i="3" s="1"/>
  <c r="I367" i="3"/>
  <c r="D216" i="3"/>
  <c r="F216" i="3" s="1"/>
  <c r="E374" i="6" l="1"/>
  <c r="E368" i="3"/>
  <c r="B375" i="6"/>
  <c r="C375" i="6" s="1"/>
  <c r="I374" i="6"/>
  <c r="B369" i="3"/>
  <c r="C369" i="3" s="1"/>
  <c r="I368" i="3"/>
  <c r="D373" i="6"/>
  <c r="F373" i="6" s="1"/>
  <c r="D374" i="6"/>
  <c r="D217" i="3"/>
  <c r="F217" i="3" s="1"/>
  <c r="F374" i="6" l="1"/>
  <c r="E375" i="6"/>
  <c r="E369" i="3"/>
  <c r="B376" i="6"/>
  <c r="C376" i="6" s="1"/>
  <c r="I375" i="6"/>
  <c r="B370" i="3"/>
  <c r="C370" i="3" s="1"/>
  <c r="I369" i="3"/>
  <c r="D375" i="6"/>
  <c r="D218" i="3"/>
  <c r="F218" i="3" s="1"/>
  <c r="F375" i="6" l="1"/>
  <c r="E376" i="6"/>
  <c r="E370" i="3"/>
  <c r="B377" i="6"/>
  <c r="C377" i="6" s="1"/>
  <c r="I376" i="6"/>
  <c r="B371" i="3"/>
  <c r="C371" i="3" s="1"/>
  <c r="I370" i="3"/>
  <c r="D376" i="6"/>
  <c r="D219" i="3"/>
  <c r="F219" i="3" s="1"/>
  <c r="F376" i="6" l="1"/>
  <c r="E377" i="6"/>
  <c r="E371" i="3"/>
  <c r="B378" i="6"/>
  <c r="C378" i="6" s="1"/>
  <c r="I377" i="6"/>
  <c r="B372" i="3"/>
  <c r="C372" i="3" s="1"/>
  <c r="I371" i="3"/>
  <c r="D220" i="3"/>
  <c r="F220" i="3" s="1"/>
  <c r="E378" i="6" l="1"/>
  <c r="E372" i="3"/>
  <c r="B379" i="6"/>
  <c r="C379" i="6" s="1"/>
  <c r="I378" i="6"/>
  <c r="B373" i="3"/>
  <c r="C373" i="3" s="1"/>
  <c r="I372" i="3"/>
  <c r="D377" i="6"/>
  <c r="F377" i="6" s="1"/>
  <c r="D221" i="3"/>
  <c r="F221" i="3" s="1"/>
  <c r="E379" i="6" l="1"/>
  <c r="E373" i="3"/>
  <c r="B380" i="6"/>
  <c r="C380" i="6" s="1"/>
  <c r="I379" i="6"/>
  <c r="B374" i="3"/>
  <c r="C374" i="3" s="1"/>
  <c r="I373" i="3"/>
  <c r="D378" i="6"/>
  <c r="F378" i="6" s="1"/>
  <c r="D379" i="6"/>
  <c r="D222" i="3"/>
  <c r="F222" i="3" s="1"/>
  <c r="F379" i="6" l="1"/>
  <c r="E380" i="6"/>
  <c r="E374" i="3"/>
  <c r="B381" i="6"/>
  <c r="C381" i="6" s="1"/>
  <c r="I380" i="6"/>
  <c r="B375" i="3"/>
  <c r="C375" i="3" s="1"/>
  <c r="I374" i="3"/>
  <c r="D380" i="6"/>
  <c r="D223" i="3"/>
  <c r="F223" i="3" s="1"/>
  <c r="F380" i="6" l="1"/>
  <c r="E381" i="6"/>
  <c r="E375" i="3"/>
  <c r="B382" i="6"/>
  <c r="C382" i="6" s="1"/>
  <c r="I381" i="6"/>
  <c r="B376" i="3"/>
  <c r="C376" i="3" s="1"/>
  <c r="I375" i="3"/>
  <c r="D224" i="3"/>
  <c r="F224" i="3" s="1"/>
  <c r="E382" i="6" l="1"/>
  <c r="E376" i="3"/>
  <c r="B383" i="6"/>
  <c r="C383" i="6" s="1"/>
  <c r="I382" i="6"/>
  <c r="B377" i="3"/>
  <c r="C377" i="3" s="1"/>
  <c r="I376" i="3"/>
  <c r="D381" i="6"/>
  <c r="F381" i="6" s="1"/>
  <c r="D225" i="3"/>
  <c r="F225" i="3" s="1"/>
  <c r="E383" i="6" l="1"/>
  <c r="E377" i="3"/>
  <c r="B384" i="6"/>
  <c r="C384" i="6" s="1"/>
  <c r="I383" i="6"/>
  <c r="B378" i="3"/>
  <c r="C378" i="3" s="1"/>
  <c r="I377" i="3"/>
  <c r="D382" i="6"/>
  <c r="F382" i="6" s="1"/>
  <c r="D383" i="6"/>
  <c r="D226" i="3"/>
  <c r="F226" i="3" s="1"/>
  <c r="F383" i="6" l="1"/>
  <c r="E384" i="6"/>
  <c r="E378" i="3"/>
  <c r="B385" i="6"/>
  <c r="C385" i="6" s="1"/>
  <c r="I384" i="6"/>
  <c r="B379" i="3"/>
  <c r="C379" i="3" s="1"/>
  <c r="I378" i="3"/>
  <c r="D227" i="3"/>
  <c r="F227" i="3" s="1"/>
  <c r="E385" i="6" l="1"/>
  <c r="E379" i="3"/>
  <c r="B386" i="6"/>
  <c r="C386" i="6" s="1"/>
  <c r="I385" i="6"/>
  <c r="B380" i="3"/>
  <c r="C380" i="3" s="1"/>
  <c r="I379" i="3"/>
  <c r="D384" i="6"/>
  <c r="F384" i="6" s="1"/>
  <c r="D228" i="3"/>
  <c r="F228" i="3" s="1"/>
  <c r="E386" i="6" l="1"/>
  <c r="E380" i="3"/>
  <c r="B387" i="6"/>
  <c r="C387" i="6" s="1"/>
  <c r="I386" i="6"/>
  <c r="B381" i="3"/>
  <c r="C381" i="3" s="1"/>
  <c r="I380" i="3"/>
  <c r="D385" i="6"/>
  <c r="F385" i="6" s="1"/>
  <c r="D229" i="3"/>
  <c r="F229" i="3" s="1"/>
  <c r="E387" i="6" l="1"/>
  <c r="E381" i="3"/>
  <c r="B388" i="6"/>
  <c r="C388" i="6" s="1"/>
  <c r="I387" i="6"/>
  <c r="B382" i="3"/>
  <c r="C382" i="3" s="1"/>
  <c r="I381" i="3"/>
  <c r="D386" i="6"/>
  <c r="F386" i="6" s="1"/>
  <c r="D387" i="6"/>
  <c r="D230" i="3"/>
  <c r="F230" i="3" s="1"/>
  <c r="F387" i="6" l="1"/>
  <c r="E388" i="6"/>
  <c r="E382" i="3"/>
  <c r="B389" i="6"/>
  <c r="C389" i="6" s="1"/>
  <c r="I388" i="6"/>
  <c r="B383" i="3"/>
  <c r="C383" i="3" s="1"/>
  <c r="I382" i="3"/>
  <c r="D388" i="6"/>
  <c r="D231" i="3"/>
  <c r="F231" i="3" s="1"/>
  <c r="F388" i="6" l="1"/>
  <c r="E389" i="6"/>
  <c r="E383" i="3"/>
  <c r="B390" i="6"/>
  <c r="C390" i="6" s="1"/>
  <c r="I389" i="6"/>
  <c r="B384" i="3"/>
  <c r="C384" i="3" s="1"/>
  <c r="I383" i="3"/>
  <c r="D232" i="3"/>
  <c r="F232" i="3" s="1"/>
  <c r="E390" i="6" l="1"/>
  <c r="E384" i="3"/>
  <c r="B391" i="6"/>
  <c r="C391" i="6" s="1"/>
  <c r="I390" i="6"/>
  <c r="B385" i="3"/>
  <c r="C385" i="3" s="1"/>
  <c r="I384" i="3"/>
  <c r="D389" i="6"/>
  <c r="F389" i="6" s="1"/>
  <c r="D390" i="6"/>
  <c r="D233" i="3"/>
  <c r="F233" i="3" s="1"/>
  <c r="F390" i="6" l="1"/>
  <c r="E391" i="6"/>
  <c r="E385" i="3"/>
  <c r="B392" i="6"/>
  <c r="C392" i="6" s="1"/>
  <c r="I391" i="6"/>
  <c r="B386" i="3"/>
  <c r="C386" i="3" s="1"/>
  <c r="I385" i="3"/>
  <c r="D391" i="6"/>
  <c r="D234" i="3"/>
  <c r="F234" i="3" s="1"/>
  <c r="F391" i="6" l="1"/>
  <c r="E392" i="6"/>
  <c r="E386" i="3"/>
  <c r="B393" i="6"/>
  <c r="C393" i="6" s="1"/>
  <c r="I392" i="6"/>
  <c r="B387" i="3"/>
  <c r="C387" i="3" s="1"/>
  <c r="I386" i="3"/>
  <c r="D235" i="3"/>
  <c r="F235" i="3" s="1"/>
  <c r="E393" i="6" l="1"/>
  <c r="E387" i="3"/>
  <c r="B394" i="6"/>
  <c r="C394" i="6" s="1"/>
  <c r="I393" i="6"/>
  <c r="B388" i="3"/>
  <c r="C388" i="3" s="1"/>
  <c r="I387" i="3"/>
  <c r="D392" i="6"/>
  <c r="F392" i="6" s="1"/>
  <c r="D236" i="3"/>
  <c r="F236" i="3" s="1"/>
  <c r="E394" i="6" l="1"/>
  <c r="E388" i="3"/>
  <c r="B395" i="6"/>
  <c r="C395" i="6" s="1"/>
  <c r="I394" i="6"/>
  <c r="B389" i="3"/>
  <c r="C389" i="3" s="1"/>
  <c r="I388" i="3"/>
  <c r="D393" i="6"/>
  <c r="F393" i="6" s="1"/>
  <c r="D237" i="3"/>
  <c r="F237" i="3" s="1"/>
  <c r="E395" i="6" l="1"/>
  <c r="E389" i="3"/>
  <c r="B396" i="6"/>
  <c r="C396" i="6" s="1"/>
  <c r="I395" i="6"/>
  <c r="B390" i="3"/>
  <c r="C390" i="3" s="1"/>
  <c r="I389" i="3"/>
  <c r="D394" i="6"/>
  <c r="F394" i="6" s="1"/>
  <c r="D395" i="6"/>
  <c r="D238" i="3"/>
  <c r="F238" i="3" s="1"/>
  <c r="F395" i="6" l="1"/>
  <c r="E396" i="6"/>
  <c r="E390" i="3"/>
  <c r="B397" i="6"/>
  <c r="C397" i="6" s="1"/>
  <c r="I396" i="6"/>
  <c r="B391" i="3"/>
  <c r="C391" i="3" s="1"/>
  <c r="I390" i="3"/>
  <c r="D239" i="3"/>
  <c r="F239" i="3" s="1"/>
  <c r="E397" i="6" l="1"/>
  <c r="E391" i="3"/>
  <c r="B398" i="6"/>
  <c r="C398" i="6" s="1"/>
  <c r="I397" i="6"/>
  <c r="B392" i="3"/>
  <c r="C392" i="3" s="1"/>
  <c r="I391" i="3"/>
  <c r="D396" i="6"/>
  <c r="F396" i="6" s="1"/>
  <c r="D397" i="6"/>
  <c r="D240" i="3"/>
  <c r="F240" i="3" s="1"/>
  <c r="F397" i="6" l="1"/>
  <c r="E398" i="6"/>
  <c r="E392" i="3"/>
  <c r="B399" i="6"/>
  <c r="C399" i="6" s="1"/>
  <c r="I398" i="6"/>
  <c r="B393" i="3"/>
  <c r="C393" i="3" s="1"/>
  <c r="I392" i="3"/>
  <c r="D398" i="6"/>
  <c r="D241" i="3"/>
  <c r="F241" i="3" s="1"/>
  <c r="F398" i="6" l="1"/>
  <c r="E399" i="6"/>
  <c r="E393" i="3"/>
  <c r="B400" i="6"/>
  <c r="C400" i="6" s="1"/>
  <c r="I399" i="6"/>
  <c r="B394" i="3"/>
  <c r="C394" i="3" s="1"/>
  <c r="I393" i="3"/>
  <c r="D242" i="3"/>
  <c r="F242" i="3" s="1"/>
  <c r="E400" i="6" l="1"/>
  <c r="E394" i="3"/>
  <c r="B401" i="6"/>
  <c r="C401" i="6" s="1"/>
  <c r="I400" i="6"/>
  <c r="B395" i="3"/>
  <c r="C395" i="3" s="1"/>
  <c r="I394" i="3"/>
  <c r="D399" i="6"/>
  <c r="F399" i="6" s="1"/>
  <c r="D243" i="3"/>
  <c r="F243" i="3" s="1"/>
  <c r="E401" i="6" l="1"/>
  <c r="E395" i="3"/>
  <c r="B402" i="6"/>
  <c r="C402" i="6" s="1"/>
  <c r="I401" i="6"/>
  <c r="B396" i="3"/>
  <c r="C396" i="3" s="1"/>
  <c r="I395" i="3"/>
  <c r="D400" i="6"/>
  <c r="F400" i="6" s="1"/>
  <c r="D401" i="6"/>
  <c r="D244" i="3"/>
  <c r="F244" i="3" s="1"/>
  <c r="F401" i="6" l="1"/>
  <c r="E402" i="6"/>
  <c r="E396" i="3"/>
  <c r="B403" i="6"/>
  <c r="C403" i="6" s="1"/>
  <c r="I402" i="6"/>
  <c r="B397" i="3"/>
  <c r="C397" i="3" s="1"/>
  <c r="I396" i="3"/>
  <c r="D402" i="6"/>
  <c r="D245" i="3"/>
  <c r="F245" i="3" s="1"/>
  <c r="F402" i="6" l="1"/>
  <c r="E403" i="6"/>
  <c r="E397" i="3"/>
  <c r="B404" i="6"/>
  <c r="C404" i="6" s="1"/>
  <c r="I403" i="6"/>
  <c r="B398" i="3"/>
  <c r="C398" i="3" s="1"/>
  <c r="I397" i="3"/>
  <c r="D403" i="6"/>
  <c r="D246" i="3"/>
  <c r="F246" i="3" s="1"/>
  <c r="F403" i="6" l="1"/>
  <c r="E404" i="6"/>
  <c r="E398" i="3"/>
  <c r="B405" i="6"/>
  <c r="C405" i="6" s="1"/>
  <c r="I404" i="6"/>
  <c r="B399" i="3"/>
  <c r="C399" i="3" s="1"/>
  <c r="I398" i="3"/>
  <c r="D404" i="6"/>
  <c r="D247" i="3"/>
  <c r="F247" i="3" s="1"/>
  <c r="F404" i="6" l="1"/>
  <c r="E405" i="6"/>
  <c r="E399" i="3"/>
  <c r="B406" i="6"/>
  <c r="C406" i="6" s="1"/>
  <c r="I405" i="6"/>
  <c r="B400" i="3"/>
  <c r="C400" i="3" s="1"/>
  <c r="I399" i="3"/>
  <c r="D248" i="3"/>
  <c r="F248" i="3" s="1"/>
  <c r="E406" i="6" l="1"/>
  <c r="E400" i="3"/>
  <c r="B407" i="6"/>
  <c r="C407" i="6" s="1"/>
  <c r="I406" i="6"/>
  <c r="B401" i="3"/>
  <c r="C401" i="3" s="1"/>
  <c r="I400" i="3"/>
  <c r="D405" i="6"/>
  <c r="F405" i="6" s="1"/>
  <c r="D406" i="6"/>
  <c r="D249" i="3"/>
  <c r="F249" i="3" s="1"/>
  <c r="F406" i="6" l="1"/>
  <c r="E407" i="6"/>
  <c r="E401" i="3"/>
  <c r="B408" i="6"/>
  <c r="C408" i="6" s="1"/>
  <c r="I407" i="6"/>
  <c r="B402" i="3"/>
  <c r="C402" i="3" s="1"/>
  <c r="I401" i="3"/>
  <c r="D407" i="6"/>
  <c r="D250" i="3"/>
  <c r="F250" i="3" s="1"/>
  <c r="F407" i="6" l="1"/>
  <c r="E408" i="6"/>
  <c r="E402" i="3"/>
  <c r="B409" i="6"/>
  <c r="C409" i="6" s="1"/>
  <c r="I408" i="6"/>
  <c r="B403" i="3"/>
  <c r="C403" i="3" s="1"/>
  <c r="I402" i="3"/>
  <c r="D251" i="3"/>
  <c r="F251" i="3" s="1"/>
  <c r="E409" i="6" l="1"/>
  <c r="E403" i="3"/>
  <c r="B410" i="6"/>
  <c r="C410" i="6" s="1"/>
  <c r="I409" i="6"/>
  <c r="B404" i="3"/>
  <c r="C404" i="3" s="1"/>
  <c r="I403" i="3"/>
  <c r="D408" i="6"/>
  <c r="F408" i="6" s="1"/>
  <c r="D252" i="3"/>
  <c r="F252" i="3" s="1"/>
  <c r="E410" i="6" l="1"/>
  <c r="E404" i="3"/>
  <c r="B411" i="6"/>
  <c r="C411" i="6" s="1"/>
  <c r="I410" i="6"/>
  <c r="B405" i="3"/>
  <c r="C405" i="3" s="1"/>
  <c r="I404" i="3"/>
  <c r="D409" i="6"/>
  <c r="F409" i="6" s="1"/>
  <c r="D253" i="3"/>
  <c r="F253" i="3" s="1"/>
  <c r="E411" i="6" l="1"/>
  <c r="E405" i="3"/>
  <c r="B412" i="6"/>
  <c r="C412" i="6" s="1"/>
  <c r="I411" i="6"/>
  <c r="B406" i="3"/>
  <c r="C406" i="3" s="1"/>
  <c r="I405" i="3"/>
  <c r="D410" i="6"/>
  <c r="F410" i="6" s="1"/>
  <c r="D411" i="6"/>
  <c r="D254" i="3"/>
  <c r="F254" i="3" s="1"/>
  <c r="F411" i="6" l="1"/>
  <c r="E412" i="6"/>
  <c r="E406" i="3"/>
  <c r="B413" i="6"/>
  <c r="C413" i="6" s="1"/>
  <c r="I412" i="6"/>
  <c r="B407" i="3"/>
  <c r="C407" i="3" s="1"/>
  <c r="I406" i="3"/>
  <c r="D412" i="6"/>
  <c r="D255" i="3"/>
  <c r="F255" i="3" s="1"/>
  <c r="F412" i="6" l="1"/>
  <c r="E413" i="6"/>
  <c r="E407" i="3"/>
  <c r="B414" i="6"/>
  <c r="C414" i="6" s="1"/>
  <c r="I413" i="6"/>
  <c r="B408" i="3"/>
  <c r="C408" i="3" s="1"/>
  <c r="I407" i="3"/>
  <c r="D413" i="6"/>
  <c r="D256" i="3"/>
  <c r="F256" i="3" s="1"/>
  <c r="F413" i="6" l="1"/>
  <c r="E414" i="6"/>
  <c r="E408" i="3"/>
  <c r="B415" i="6"/>
  <c r="C415" i="6" s="1"/>
  <c r="I414" i="6"/>
  <c r="B409" i="3"/>
  <c r="C409" i="3" s="1"/>
  <c r="I408" i="3"/>
  <c r="D414" i="6"/>
  <c r="D257" i="3"/>
  <c r="F257" i="3" s="1"/>
  <c r="F414" i="6" l="1"/>
  <c r="E415" i="6"/>
  <c r="E409" i="3"/>
  <c r="B416" i="6"/>
  <c r="C416" i="6" s="1"/>
  <c r="I415" i="6"/>
  <c r="B410" i="3"/>
  <c r="C410" i="3" s="1"/>
  <c r="I409" i="3"/>
  <c r="D415" i="6"/>
  <c r="D258" i="3"/>
  <c r="F258" i="3" s="1"/>
  <c r="F415" i="6" l="1"/>
  <c r="E416" i="6"/>
  <c r="E410" i="3"/>
  <c r="B417" i="6"/>
  <c r="C417" i="6" s="1"/>
  <c r="I416" i="6"/>
  <c r="B411" i="3"/>
  <c r="C411" i="3" s="1"/>
  <c r="I410" i="3"/>
  <c r="D259" i="3"/>
  <c r="F259" i="3" s="1"/>
  <c r="E417" i="6" l="1"/>
  <c r="E411" i="3"/>
  <c r="B418" i="6"/>
  <c r="C418" i="6" s="1"/>
  <c r="I417" i="6"/>
  <c r="B412" i="3"/>
  <c r="C412" i="3" s="1"/>
  <c r="I411" i="3"/>
  <c r="D416" i="6"/>
  <c r="F416" i="6" s="1"/>
  <c r="D260" i="3"/>
  <c r="F260" i="3" s="1"/>
  <c r="E418" i="6" l="1"/>
  <c r="E412" i="3"/>
  <c r="B419" i="6"/>
  <c r="C419" i="6" s="1"/>
  <c r="I418" i="6"/>
  <c r="B413" i="3"/>
  <c r="C413" i="3" s="1"/>
  <c r="I412" i="3"/>
  <c r="D417" i="6"/>
  <c r="F417" i="6" s="1"/>
  <c r="D261" i="3"/>
  <c r="F261" i="3" s="1"/>
  <c r="E419" i="6" l="1"/>
  <c r="E413" i="3"/>
  <c r="B420" i="6"/>
  <c r="C420" i="6" s="1"/>
  <c r="I419" i="6"/>
  <c r="B414" i="3"/>
  <c r="C414" i="3" s="1"/>
  <c r="I413" i="3"/>
  <c r="D418" i="6"/>
  <c r="F418" i="6" s="1"/>
  <c r="D262" i="3"/>
  <c r="F262" i="3" s="1"/>
  <c r="E420" i="6" l="1"/>
  <c r="E414" i="3"/>
  <c r="B421" i="6"/>
  <c r="C421" i="6" s="1"/>
  <c r="I420" i="6"/>
  <c r="B415" i="3"/>
  <c r="C415" i="3" s="1"/>
  <c r="I414" i="3"/>
  <c r="D419" i="6"/>
  <c r="F419" i="6" s="1"/>
  <c r="D420" i="6"/>
  <c r="D263" i="3"/>
  <c r="F263" i="3" s="1"/>
  <c r="F420" i="6" l="1"/>
  <c r="E421" i="6"/>
  <c r="E415" i="3"/>
  <c r="B422" i="6"/>
  <c r="C422" i="6" s="1"/>
  <c r="I421" i="6"/>
  <c r="B416" i="3"/>
  <c r="C416" i="3" s="1"/>
  <c r="I415" i="3"/>
  <c r="D264" i="3"/>
  <c r="F264" i="3" s="1"/>
  <c r="E422" i="6" l="1"/>
  <c r="E416" i="3"/>
  <c r="B423" i="6"/>
  <c r="C423" i="6" s="1"/>
  <c r="I422" i="6"/>
  <c r="B417" i="3"/>
  <c r="C417" i="3" s="1"/>
  <c r="I416" i="3"/>
  <c r="D421" i="6"/>
  <c r="F421" i="6" s="1"/>
  <c r="D265" i="3"/>
  <c r="F265" i="3" s="1"/>
  <c r="E423" i="6" l="1"/>
  <c r="E417" i="3"/>
  <c r="B424" i="6"/>
  <c r="C424" i="6" s="1"/>
  <c r="I423" i="6"/>
  <c r="B418" i="3"/>
  <c r="C418" i="3" s="1"/>
  <c r="I417" i="3"/>
  <c r="D422" i="6"/>
  <c r="F422" i="6" s="1"/>
  <c r="D423" i="6"/>
  <c r="D266" i="3"/>
  <c r="F266" i="3" s="1"/>
  <c r="F423" i="6" l="1"/>
  <c r="E424" i="6"/>
  <c r="E418" i="3"/>
  <c r="B425" i="6"/>
  <c r="C425" i="6" s="1"/>
  <c r="I424" i="6"/>
  <c r="B419" i="3"/>
  <c r="C419" i="3" s="1"/>
  <c r="I418" i="3"/>
  <c r="D267" i="3"/>
  <c r="F267" i="3" s="1"/>
  <c r="E425" i="6" l="1"/>
  <c r="E419" i="3"/>
  <c r="B426" i="6"/>
  <c r="C426" i="6" s="1"/>
  <c r="I425" i="6"/>
  <c r="B420" i="3"/>
  <c r="C420" i="3" s="1"/>
  <c r="I419" i="3"/>
  <c r="D424" i="6"/>
  <c r="F424" i="6" s="1"/>
  <c r="D268" i="3"/>
  <c r="F268" i="3" s="1"/>
  <c r="E426" i="6" l="1"/>
  <c r="E420" i="3"/>
  <c r="B427" i="6"/>
  <c r="C427" i="6" s="1"/>
  <c r="I426" i="6"/>
  <c r="B421" i="3"/>
  <c r="C421" i="3" s="1"/>
  <c r="I420" i="3"/>
  <c r="D425" i="6"/>
  <c r="F425" i="6" s="1"/>
  <c r="D269" i="3"/>
  <c r="F269" i="3" s="1"/>
  <c r="E427" i="6" l="1"/>
  <c r="E421" i="3"/>
  <c r="B428" i="6"/>
  <c r="C428" i="6" s="1"/>
  <c r="I427" i="6"/>
  <c r="B422" i="3"/>
  <c r="C422" i="3" s="1"/>
  <c r="I421" i="3"/>
  <c r="D426" i="6"/>
  <c r="F426" i="6" s="1"/>
  <c r="D427" i="6"/>
  <c r="D270" i="3"/>
  <c r="F270" i="3" s="1"/>
  <c r="F427" i="6" l="1"/>
  <c r="E428" i="6"/>
  <c r="E422" i="3"/>
  <c r="B429" i="6"/>
  <c r="C429" i="6" s="1"/>
  <c r="I428" i="6"/>
  <c r="B423" i="3"/>
  <c r="C423" i="3" s="1"/>
  <c r="I422" i="3"/>
  <c r="D271" i="3"/>
  <c r="F271" i="3" s="1"/>
  <c r="E429" i="6" l="1"/>
  <c r="E423" i="3"/>
  <c r="B430" i="6"/>
  <c r="C430" i="6" s="1"/>
  <c r="I429" i="6"/>
  <c r="B424" i="3"/>
  <c r="C424" i="3" s="1"/>
  <c r="I423" i="3"/>
  <c r="D428" i="6"/>
  <c r="F428" i="6" s="1"/>
  <c r="D429" i="6"/>
  <c r="D272" i="3"/>
  <c r="F272" i="3" s="1"/>
  <c r="F429" i="6" l="1"/>
  <c r="E430" i="6"/>
  <c r="E424" i="3"/>
  <c r="B431" i="6"/>
  <c r="C431" i="6" s="1"/>
  <c r="I430" i="6"/>
  <c r="B425" i="3"/>
  <c r="C425" i="3" s="1"/>
  <c r="I424" i="3"/>
  <c r="D273" i="3"/>
  <c r="F273" i="3" s="1"/>
  <c r="E431" i="6" l="1"/>
  <c r="E425" i="3"/>
  <c r="B432" i="6"/>
  <c r="C432" i="6" s="1"/>
  <c r="I431" i="6"/>
  <c r="B426" i="3"/>
  <c r="C426" i="3" s="1"/>
  <c r="I425" i="3"/>
  <c r="D430" i="6"/>
  <c r="F430" i="6" s="1"/>
  <c r="D274" i="3"/>
  <c r="F274" i="3" s="1"/>
  <c r="E432" i="6" l="1"/>
  <c r="E426" i="3"/>
  <c r="B433" i="6"/>
  <c r="C433" i="6" s="1"/>
  <c r="I432" i="6"/>
  <c r="B427" i="3"/>
  <c r="C427" i="3" s="1"/>
  <c r="I426" i="3"/>
  <c r="D431" i="6"/>
  <c r="F431" i="6" s="1"/>
  <c r="D275" i="3"/>
  <c r="F275" i="3" s="1"/>
  <c r="E433" i="6" l="1"/>
  <c r="E427" i="3"/>
  <c r="B434" i="6"/>
  <c r="C434" i="6" s="1"/>
  <c r="I433" i="6"/>
  <c r="B428" i="3"/>
  <c r="C428" i="3" s="1"/>
  <c r="I427" i="3"/>
  <c r="D432" i="6"/>
  <c r="F432" i="6" s="1"/>
  <c r="D276" i="3"/>
  <c r="F276" i="3" s="1"/>
  <c r="E434" i="6" l="1"/>
  <c r="E428" i="3"/>
  <c r="B435" i="6"/>
  <c r="C435" i="6" s="1"/>
  <c r="I434" i="6"/>
  <c r="B429" i="3"/>
  <c r="C429" i="3" s="1"/>
  <c r="I428" i="3"/>
  <c r="D433" i="6"/>
  <c r="F433" i="6" s="1"/>
  <c r="D277" i="3"/>
  <c r="F277" i="3" s="1"/>
  <c r="E435" i="6" l="1"/>
  <c r="E429" i="3"/>
  <c r="B436" i="6"/>
  <c r="C436" i="6" s="1"/>
  <c r="I435" i="6"/>
  <c r="B430" i="3"/>
  <c r="C430" i="3" s="1"/>
  <c r="I429" i="3"/>
  <c r="D434" i="6"/>
  <c r="F434" i="6" s="1"/>
  <c r="D435" i="6"/>
  <c r="D278" i="3"/>
  <c r="F278" i="3" s="1"/>
  <c r="F435" i="6" l="1"/>
  <c r="E436" i="6"/>
  <c r="E430" i="3"/>
  <c r="B437" i="6"/>
  <c r="C437" i="6" s="1"/>
  <c r="I436" i="6"/>
  <c r="B431" i="3"/>
  <c r="C431" i="3" s="1"/>
  <c r="I430" i="3"/>
  <c r="D436" i="6"/>
  <c r="D279" i="3"/>
  <c r="F279" i="3" s="1"/>
  <c r="F436" i="6" l="1"/>
  <c r="E437" i="6"/>
  <c r="E431" i="3"/>
  <c r="B438" i="6"/>
  <c r="C438" i="6" s="1"/>
  <c r="I437" i="6"/>
  <c r="B432" i="3"/>
  <c r="C432" i="3" s="1"/>
  <c r="I431" i="3"/>
  <c r="D280" i="3"/>
  <c r="F280" i="3" s="1"/>
  <c r="E438" i="6" l="1"/>
  <c r="E432" i="3"/>
  <c r="B439" i="6"/>
  <c r="C439" i="6" s="1"/>
  <c r="I438" i="6"/>
  <c r="B433" i="3"/>
  <c r="C433" i="3" s="1"/>
  <c r="I432" i="3"/>
  <c r="D437" i="6"/>
  <c r="F437" i="6" s="1"/>
  <c r="D438" i="6"/>
  <c r="D281" i="3"/>
  <c r="F281" i="3" s="1"/>
  <c r="F438" i="6" l="1"/>
  <c r="E439" i="6"/>
  <c r="E433" i="3"/>
  <c r="B440" i="6"/>
  <c r="C440" i="6" s="1"/>
  <c r="I439" i="6"/>
  <c r="B434" i="3"/>
  <c r="C434" i="3" s="1"/>
  <c r="I433" i="3"/>
  <c r="D439" i="6"/>
  <c r="D282" i="3"/>
  <c r="F282" i="3" s="1"/>
  <c r="F439" i="6" l="1"/>
  <c r="E440" i="6"/>
  <c r="E434" i="3"/>
  <c r="B441" i="6"/>
  <c r="C441" i="6" s="1"/>
  <c r="I440" i="6"/>
  <c r="B435" i="3"/>
  <c r="C435" i="3" s="1"/>
  <c r="I434" i="3"/>
  <c r="D283" i="3"/>
  <c r="F283" i="3" s="1"/>
  <c r="E441" i="6" l="1"/>
  <c r="E435" i="3"/>
  <c r="B442" i="6"/>
  <c r="C442" i="6" s="1"/>
  <c r="I441" i="6"/>
  <c r="B436" i="3"/>
  <c r="C436" i="3" s="1"/>
  <c r="I435" i="3"/>
  <c r="D440" i="6"/>
  <c r="F440" i="6" s="1"/>
  <c r="D284" i="3"/>
  <c r="F284" i="3" s="1"/>
  <c r="E442" i="6" l="1"/>
  <c r="E436" i="3"/>
  <c r="B443" i="6"/>
  <c r="C443" i="6" s="1"/>
  <c r="I442" i="6"/>
  <c r="B437" i="3"/>
  <c r="C437" i="3" s="1"/>
  <c r="I436" i="3"/>
  <c r="D441" i="6"/>
  <c r="F441" i="6" s="1"/>
  <c r="D285" i="3"/>
  <c r="F285" i="3" s="1"/>
  <c r="E443" i="6" l="1"/>
  <c r="E437" i="3"/>
  <c r="B444" i="6"/>
  <c r="C444" i="6" s="1"/>
  <c r="I443" i="6"/>
  <c r="B438" i="3"/>
  <c r="C438" i="3" s="1"/>
  <c r="I437" i="3"/>
  <c r="D442" i="6"/>
  <c r="F442" i="6" s="1"/>
  <c r="D443" i="6"/>
  <c r="D286" i="3"/>
  <c r="F286" i="3" s="1"/>
  <c r="F443" i="6" l="1"/>
  <c r="E444" i="6"/>
  <c r="E438" i="3"/>
  <c r="B445" i="6"/>
  <c r="C445" i="6" s="1"/>
  <c r="I444" i="6"/>
  <c r="B439" i="3"/>
  <c r="C439" i="3" s="1"/>
  <c r="I438" i="3"/>
  <c r="D444" i="6"/>
  <c r="D287" i="3"/>
  <c r="F287" i="3" s="1"/>
  <c r="F444" i="6" l="1"/>
  <c r="E445" i="6"/>
  <c r="E439" i="3"/>
  <c r="B446" i="6"/>
  <c r="C446" i="6" s="1"/>
  <c r="I445" i="6"/>
  <c r="B440" i="3"/>
  <c r="C440" i="3" s="1"/>
  <c r="I439" i="3"/>
  <c r="D288" i="3"/>
  <c r="F288" i="3" s="1"/>
  <c r="E446" i="6" l="1"/>
  <c r="E440" i="3"/>
  <c r="B447" i="6"/>
  <c r="C447" i="6" s="1"/>
  <c r="I446" i="6"/>
  <c r="B441" i="3"/>
  <c r="C441" i="3" s="1"/>
  <c r="I440" i="3"/>
  <c r="D445" i="6"/>
  <c r="F445" i="6" s="1"/>
  <c r="D289" i="3"/>
  <c r="F289" i="3" s="1"/>
  <c r="E447" i="6" l="1"/>
  <c r="E441" i="3"/>
  <c r="B448" i="6"/>
  <c r="C448" i="6" s="1"/>
  <c r="I447" i="6"/>
  <c r="B442" i="3"/>
  <c r="C442" i="3" s="1"/>
  <c r="I441" i="3"/>
  <c r="D446" i="6"/>
  <c r="F446" i="6" s="1"/>
  <c r="D447" i="6"/>
  <c r="D290" i="3"/>
  <c r="F290" i="3" s="1"/>
  <c r="F447" i="6" l="1"/>
  <c r="E448" i="6"/>
  <c r="E442" i="3"/>
  <c r="B449" i="6"/>
  <c r="C449" i="6" s="1"/>
  <c r="I448" i="6"/>
  <c r="B443" i="3"/>
  <c r="C443" i="3" s="1"/>
  <c r="I442" i="3"/>
  <c r="D291" i="3"/>
  <c r="F291" i="3" s="1"/>
  <c r="E449" i="6" l="1"/>
  <c r="E443" i="3"/>
  <c r="B450" i="6"/>
  <c r="C450" i="6" s="1"/>
  <c r="I449" i="6"/>
  <c r="B444" i="3"/>
  <c r="C444" i="3" s="1"/>
  <c r="I443" i="3"/>
  <c r="D448" i="6"/>
  <c r="F448" i="6" s="1"/>
  <c r="D292" i="3"/>
  <c r="F292" i="3" s="1"/>
  <c r="E450" i="6" l="1"/>
  <c r="E444" i="3"/>
  <c r="B451" i="6"/>
  <c r="C451" i="6" s="1"/>
  <c r="I450" i="6"/>
  <c r="B445" i="3"/>
  <c r="C445" i="3" s="1"/>
  <c r="I444" i="3"/>
  <c r="D449" i="6"/>
  <c r="F449" i="6" s="1"/>
  <c r="D293" i="3"/>
  <c r="F293" i="3" s="1"/>
  <c r="E451" i="6" l="1"/>
  <c r="E445" i="3"/>
  <c r="B452" i="6"/>
  <c r="C452" i="6" s="1"/>
  <c r="I451" i="6"/>
  <c r="B446" i="3"/>
  <c r="C446" i="3" s="1"/>
  <c r="I445" i="3"/>
  <c r="D450" i="6"/>
  <c r="F450" i="6" s="1"/>
  <c r="D451" i="6"/>
  <c r="D294" i="3"/>
  <c r="F294" i="3" s="1"/>
  <c r="F451" i="6" l="1"/>
  <c r="E452" i="6"/>
  <c r="E446" i="3"/>
  <c r="B453" i="6"/>
  <c r="C453" i="6" s="1"/>
  <c r="I452" i="6"/>
  <c r="B447" i="3"/>
  <c r="C447" i="3" s="1"/>
  <c r="I446" i="3"/>
  <c r="D452" i="6"/>
  <c r="D295" i="3"/>
  <c r="F295" i="3" s="1"/>
  <c r="F452" i="6" l="1"/>
  <c r="E453" i="6"/>
  <c r="E447" i="3"/>
  <c r="B454" i="6"/>
  <c r="C454" i="6" s="1"/>
  <c r="I453" i="6"/>
  <c r="B448" i="3"/>
  <c r="C448" i="3" s="1"/>
  <c r="I447" i="3"/>
  <c r="D296" i="3"/>
  <c r="F296" i="3" s="1"/>
  <c r="E454" i="6" l="1"/>
  <c r="E448" i="3"/>
  <c r="B455" i="6"/>
  <c r="C455" i="6" s="1"/>
  <c r="I454" i="6"/>
  <c r="B449" i="3"/>
  <c r="C449" i="3" s="1"/>
  <c r="I448" i="3"/>
  <c r="D453" i="6"/>
  <c r="F453" i="6" s="1"/>
  <c r="D297" i="3"/>
  <c r="F297" i="3" s="1"/>
  <c r="E455" i="6" l="1"/>
  <c r="E449" i="3"/>
  <c r="B456" i="6"/>
  <c r="C456" i="6" s="1"/>
  <c r="I455" i="6"/>
  <c r="B450" i="3"/>
  <c r="C450" i="3" s="1"/>
  <c r="I449" i="3"/>
  <c r="D454" i="6"/>
  <c r="F454" i="6" s="1"/>
  <c r="D455" i="6"/>
  <c r="D298" i="3"/>
  <c r="F298" i="3" s="1"/>
  <c r="F455" i="6" l="1"/>
  <c r="E456" i="6"/>
  <c r="E450" i="3"/>
  <c r="B457" i="6"/>
  <c r="C457" i="6" s="1"/>
  <c r="I456" i="6"/>
  <c r="B451" i="3"/>
  <c r="C451" i="3" s="1"/>
  <c r="I450" i="3"/>
  <c r="D299" i="3"/>
  <c r="F299" i="3" s="1"/>
  <c r="E457" i="6" l="1"/>
  <c r="E451" i="3"/>
  <c r="B458" i="6"/>
  <c r="C458" i="6" s="1"/>
  <c r="I457" i="6"/>
  <c r="B452" i="3"/>
  <c r="C452" i="3" s="1"/>
  <c r="I451" i="3"/>
  <c r="D456" i="6"/>
  <c r="F456" i="6" s="1"/>
  <c r="D300" i="3"/>
  <c r="F300" i="3" s="1"/>
  <c r="E458" i="6" l="1"/>
  <c r="E452" i="3"/>
  <c r="B459" i="6"/>
  <c r="C459" i="6" s="1"/>
  <c r="I458" i="6"/>
  <c r="B453" i="3"/>
  <c r="C453" i="3" s="1"/>
  <c r="I452" i="3"/>
  <c r="D457" i="6"/>
  <c r="F457" i="6" s="1"/>
  <c r="D301" i="3"/>
  <c r="F301" i="3" s="1"/>
  <c r="N301" i="3" s="1"/>
  <c r="N300" i="3" s="1"/>
  <c r="N299" i="3" s="1"/>
  <c r="N298" i="3" s="1"/>
  <c r="N297" i="3" s="1"/>
  <c r="N296" i="3" s="1"/>
  <c r="N295" i="3" s="1"/>
  <c r="N294" i="3" s="1"/>
  <c r="N293" i="3" s="1"/>
  <c r="N292" i="3" s="1"/>
  <c r="N291" i="3" s="1"/>
  <c r="N290" i="3" s="1"/>
  <c r="N289" i="3" s="1"/>
  <c r="N288" i="3" s="1"/>
  <c r="N287" i="3" s="1"/>
  <c r="N286" i="3" s="1"/>
  <c r="N285" i="3" s="1"/>
  <c r="N284" i="3" s="1"/>
  <c r="N283" i="3" s="1"/>
  <c r="N282" i="3" s="1"/>
  <c r="N281" i="3" s="1"/>
  <c r="N280" i="3" s="1"/>
  <c r="N279" i="3" s="1"/>
  <c r="N278" i="3" s="1"/>
  <c r="N277" i="3" s="1"/>
  <c r="N276" i="3" s="1"/>
  <c r="N275" i="3" s="1"/>
  <c r="N274" i="3" s="1"/>
  <c r="N273" i="3" s="1"/>
  <c r="N272" i="3" s="1"/>
  <c r="N271" i="3" s="1"/>
  <c r="N270" i="3" s="1"/>
  <c r="N269" i="3" s="1"/>
  <c r="N268" i="3" s="1"/>
  <c r="N267" i="3" s="1"/>
  <c r="N266" i="3" s="1"/>
  <c r="N265" i="3" s="1"/>
  <c r="N264" i="3" s="1"/>
  <c r="N263" i="3" s="1"/>
  <c r="N262" i="3" s="1"/>
  <c r="N261" i="3" s="1"/>
  <c r="N260" i="3" s="1"/>
  <c r="N259" i="3" s="1"/>
  <c r="N258" i="3" s="1"/>
  <c r="N257" i="3" s="1"/>
  <c r="N256" i="3" s="1"/>
  <c r="N255" i="3" s="1"/>
  <c r="N254" i="3" s="1"/>
  <c r="N253" i="3" s="1"/>
  <c r="N252" i="3" s="1"/>
  <c r="N251" i="3" s="1"/>
  <c r="N250" i="3" s="1"/>
  <c r="N249" i="3" s="1"/>
  <c r="N248" i="3" s="1"/>
  <c r="N247" i="3" s="1"/>
  <c r="N246" i="3" s="1"/>
  <c r="N245" i="3" s="1"/>
  <c r="N244" i="3" s="1"/>
  <c r="N243" i="3" s="1"/>
  <c r="N242" i="3" s="1"/>
  <c r="N241" i="3" s="1"/>
  <c r="N240" i="3" s="1"/>
  <c r="N239" i="3" s="1"/>
  <c r="N238" i="3" s="1"/>
  <c r="N237" i="3" s="1"/>
  <c r="N236" i="3" s="1"/>
  <c r="N235" i="3" s="1"/>
  <c r="N234" i="3" s="1"/>
  <c r="N233" i="3" s="1"/>
  <c r="N232" i="3" s="1"/>
  <c r="N231" i="3" s="1"/>
  <c r="N230" i="3" s="1"/>
  <c r="N229" i="3" s="1"/>
  <c r="N228" i="3" s="1"/>
  <c r="N227" i="3" s="1"/>
  <c r="N226" i="3" s="1"/>
  <c r="N225" i="3" s="1"/>
  <c r="N224" i="3" s="1"/>
  <c r="N223" i="3" s="1"/>
  <c r="N222" i="3" s="1"/>
  <c r="N221" i="3" s="1"/>
  <c r="N220" i="3" s="1"/>
  <c r="N219" i="3" s="1"/>
  <c r="N218" i="3" s="1"/>
  <c r="N217" i="3" s="1"/>
  <c r="N216" i="3" s="1"/>
  <c r="N215" i="3" s="1"/>
  <c r="N214" i="3" s="1"/>
  <c r="N213" i="3" s="1"/>
  <c r="N212" i="3" s="1"/>
  <c r="N211" i="3" s="1"/>
  <c r="N210" i="3" s="1"/>
  <c r="N209" i="3" s="1"/>
  <c r="N208" i="3" s="1"/>
  <c r="N207" i="3" s="1"/>
  <c r="N206" i="3" s="1"/>
  <c r="N205" i="3" s="1"/>
  <c r="N204" i="3" s="1"/>
  <c r="N203" i="3" s="1"/>
  <c r="N202" i="3" s="1"/>
  <c r="N201" i="3" s="1"/>
  <c r="N200" i="3" s="1"/>
  <c r="N199" i="3" s="1"/>
  <c r="N198" i="3" s="1"/>
  <c r="N197" i="3" s="1"/>
  <c r="N196" i="3" s="1"/>
  <c r="N195" i="3" s="1"/>
  <c r="N194" i="3" s="1"/>
  <c r="N193" i="3" s="1"/>
  <c r="N192" i="3" s="1"/>
  <c r="N191" i="3" s="1"/>
  <c r="N190" i="3" s="1"/>
  <c r="N189" i="3" s="1"/>
  <c r="N188" i="3" s="1"/>
  <c r="N187" i="3" s="1"/>
  <c r="N186" i="3" s="1"/>
  <c r="N185" i="3" s="1"/>
  <c r="N184" i="3" s="1"/>
  <c r="N183" i="3" s="1"/>
  <c r="N182" i="3" s="1"/>
  <c r="N181" i="3" s="1"/>
  <c r="N180" i="3" s="1"/>
  <c r="N179" i="3" s="1"/>
  <c r="N178" i="3" s="1"/>
  <c r="N177" i="3" s="1"/>
  <c r="N176" i="3" s="1"/>
  <c r="N175" i="3" s="1"/>
  <c r="N174" i="3" s="1"/>
  <c r="N173" i="3" s="1"/>
  <c r="N172" i="3" s="1"/>
  <c r="N171" i="3" s="1"/>
  <c r="N170" i="3" s="1"/>
  <c r="N169" i="3" s="1"/>
  <c r="N168" i="3" s="1"/>
  <c r="N167" i="3" s="1"/>
  <c r="N166" i="3" s="1"/>
  <c r="N165" i="3" s="1"/>
  <c r="N164" i="3" s="1"/>
  <c r="N163" i="3" s="1"/>
  <c r="N162" i="3" s="1"/>
  <c r="N161" i="3" s="1"/>
  <c r="N160" i="3" s="1"/>
  <c r="N159" i="3" s="1"/>
  <c r="N158" i="3" s="1"/>
  <c r="N157" i="3" s="1"/>
  <c r="N156" i="3" s="1"/>
  <c r="N155" i="3" s="1"/>
  <c r="N154" i="3" s="1"/>
  <c r="N153" i="3" s="1"/>
  <c r="N152" i="3" s="1"/>
  <c r="N151" i="3" s="1"/>
  <c r="N150" i="3" s="1"/>
  <c r="N149" i="3" s="1"/>
  <c r="N148" i="3" s="1"/>
  <c r="N147" i="3" s="1"/>
  <c r="N146" i="3" s="1"/>
  <c r="N145" i="3" s="1"/>
  <c r="N144" i="3" s="1"/>
  <c r="N143" i="3" s="1"/>
  <c r="N142" i="3" s="1"/>
  <c r="N141" i="3" s="1"/>
  <c r="N140" i="3" s="1"/>
  <c r="N139" i="3" s="1"/>
  <c r="N138" i="3" s="1"/>
  <c r="N137" i="3" s="1"/>
  <c r="N136" i="3" s="1"/>
  <c r="N135" i="3" s="1"/>
  <c r="N134" i="3" s="1"/>
  <c r="N133" i="3" s="1"/>
  <c r="N132" i="3" s="1"/>
  <c r="N131" i="3" s="1"/>
  <c r="N130" i="3" s="1"/>
  <c r="N129" i="3" s="1"/>
  <c r="N128" i="3" s="1"/>
  <c r="N127" i="3" s="1"/>
  <c r="N126" i="3" s="1"/>
  <c r="N125" i="3" s="1"/>
  <c r="N124" i="3" s="1"/>
  <c r="N123" i="3" s="1"/>
  <c r="N122" i="3" s="1"/>
  <c r="N121" i="3" s="1"/>
  <c r="N120" i="3" s="1"/>
  <c r="N119" i="3" s="1"/>
  <c r="N118" i="3" s="1"/>
  <c r="N117" i="3" s="1"/>
  <c r="N116" i="3" s="1"/>
  <c r="N115" i="3" s="1"/>
  <c r="N114" i="3" s="1"/>
  <c r="N113" i="3" s="1"/>
  <c r="N112" i="3" s="1"/>
  <c r="N111" i="3" s="1"/>
  <c r="N110" i="3" s="1"/>
  <c r="N109" i="3" s="1"/>
  <c r="N108" i="3" s="1"/>
  <c r="N107" i="3" s="1"/>
  <c r="N106" i="3" s="1"/>
  <c r="N105" i="3" s="1"/>
  <c r="N104" i="3" s="1"/>
  <c r="N103" i="3" s="1"/>
  <c r="N102" i="3" s="1"/>
  <c r="N101" i="3" s="1"/>
  <c r="N100" i="3" s="1"/>
  <c r="N99" i="3" s="1"/>
  <c r="N98" i="3" s="1"/>
  <c r="N97" i="3" s="1"/>
  <c r="N96" i="3" s="1"/>
  <c r="N95" i="3" s="1"/>
  <c r="N94" i="3" s="1"/>
  <c r="N93" i="3" s="1"/>
  <c r="N92" i="3" s="1"/>
  <c r="N91" i="3" s="1"/>
  <c r="N90" i="3" s="1"/>
  <c r="N89" i="3" s="1"/>
  <c r="N88" i="3" s="1"/>
  <c r="N87" i="3" s="1"/>
  <c r="N86" i="3" s="1"/>
  <c r="N85" i="3" s="1"/>
  <c r="N84" i="3" s="1"/>
  <c r="N83" i="3" s="1"/>
  <c r="N82" i="3" s="1"/>
  <c r="N81" i="3" s="1"/>
  <c r="N80" i="3" s="1"/>
  <c r="N79" i="3" s="1"/>
  <c r="N78" i="3" s="1"/>
  <c r="N77" i="3" s="1"/>
  <c r="N76" i="3" s="1"/>
  <c r="N75" i="3" s="1"/>
  <c r="N74" i="3" s="1"/>
  <c r="N73" i="3" s="1"/>
  <c r="N72" i="3" s="1"/>
  <c r="N71" i="3" s="1"/>
  <c r="N70" i="3" s="1"/>
  <c r="N69" i="3" s="1"/>
  <c r="N68" i="3" s="1"/>
  <c r="N67" i="3" s="1"/>
  <c r="N66" i="3" s="1"/>
  <c r="N65" i="3" s="1"/>
  <c r="N64" i="3" s="1"/>
  <c r="N63" i="3" s="1"/>
  <c r="N62" i="3" s="1"/>
  <c r="N61" i="3" s="1"/>
  <c r="N60" i="3" s="1"/>
  <c r="N59" i="3" s="1"/>
  <c r="N58" i="3" s="1"/>
  <c r="N57" i="3" s="1"/>
  <c r="N56" i="3" s="1"/>
  <c r="N55" i="3" s="1"/>
  <c r="N54" i="3" s="1"/>
  <c r="N53" i="3" s="1"/>
  <c r="N52" i="3" s="1"/>
  <c r="N51" i="3" s="1"/>
  <c r="N50" i="3" s="1"/>
  <c r="N49" i="3" s="1"/>
  <c r="N48" i="3" s="1"/>
  <c r="N47" i="3" s="1"/>
  <c r="N46" i="3" s="1"/>
  <c r="N45" i="3" s="1"/>
  <c r="N44" i="3" s="1"/>
  <c r="N43" i="3" s="1"/>
  <c r="N42" i="3" s="1"/>
  <c r="N41" i="3" s="1"/>
  <c r="N40" i="3" s="1"/>
  <c r="N39" i="3" s="1"/>
  <c r="N38" i="3" s="1"/>
  <c r="N37" i="3" s="1"/>
  <c r="N36" i="3" s="1"/>
  <c r="N35" i="3" s="1"/>
  <c r="N34" i="3" s="1"/>
  <c r="N33" i="3" s="1"/>
  <c r="N32" i="3" s="1"/>
  <c r="N31" i="3" s="1"/>
  <c r="N30" i="3" s="1"/>
  <c r="N29" i="3" s="1"/>
  <c r="N28" i="3" s="1"/>
  <c r="N27" i="3" s="1"/>
  <c r="N26" i="3" s="1"/>
  <c r="N25" i="3" s="1"/>
  <c r="N24" i="3" s="1"/>
  <c r="N23" i="3" s="1"/>
  <c r="N22" i="3" s="1"/>
  <c r="N21" i="3" s="1"/>
  <c r="E459" i="6" l="1"/>
  <c r="E453" i="3"/>
  <c r="B460" i="6"/>
  <c r="C460" i="6" s="1"/>
  <c r="I459" i="6"/>
  <c r="B454" i="3"/>
  <c r="C454" i="3" s="1"/>
  <c r="I453" i="3"/>
  <c r="D458" i="6"/>
  <c r="F458" i="6" s="1"/>
  <c r="D459" i="6"/>
  <c r="D302" i="3"/>
  <c r="F302" i="3" s="1"/>
  <c r="F459" i="6" l="1"/>
  <c r="E460" i="6"/>
  <c r="E454" i="3"/>
  <c r="B461" i="6"/>
  <c r="C461" i="6" s="1"/>
  <c r="I460" i="6"/>
  <c r="B455" i="3"/>
  <c r="C455" i="3" s="1"/>
  <c r="I454" i="3"/>
  <c r="D460" i="6"/>
  <c r="D303" i="3"/>
  <c r="F303" i="3" s="1"/>
  <c r="F460" i="6" l="1"/>
  <c r="E461" i="6"/>
  <c r="E455" i="3"/>
  <c r="B462" i="6"/>
  <c r="C462" i="6" s="1"/>
  <c r="I461" i="6"/>
  <c r="B456" i="3"/>
  <c r="C456" i="3" s="1"/>
  <c r="I455" i="3"/>
  <c r="D304" i="3"/>
  <c r="F304" i="3" s="1"/>
  <c r="E462" i="6" l="1"/>
  <c r="E456" i="3"/>
  <c r="B463" i="6"/>
  <c r="C463" i="6" s="1"/>
  <c r="I462" i="6"/>
  <c r="B457" i="3"/>
  <c r="C457" i="3" s="1"/>
  <c r="I456" i="3"/>
  <c r="D461" i="6"/>
  <c r="F461" i="6" s="1"/>
  <c r="D305" i="3"/>
  <c r="F305" i="3" s="1"/>
  <c r="E463" i="6" l="1"/>
  <c r="E457" i="3"/>
  <c r="B464" i="6"/>
  <c r="C464" i="6" s="1"/>
  <c r="I463" i="6"/>
  <c r="B458" i="3"/>
  <c r="C458" i="3" s="1"/>
  <c r="I457" i="3"/>
  <c r="D462" i="6"/>
  <c r="F462" i="6" s="1"/>
  <c r="D306" i="3"/>
  <c r="F306" i="3" s="1"/>
  <c r="E464" i="6" l="1"/>
  <c r="E458" i="3"/>
  <c r="B465" i="6"/>
  <c r="C465" i="6" s="1"/>
  <c r="I464" i="6"/>
  <c r="B459" i="3"/>
  <c r="C459" i="3" s="1"/>
  <c r="I458" i="3"/>
  <c r="D463" i="6"/>
  <c r="F463" i="6" s="1"/>
  <c r="D307" i="3"/>
  <c r="F307" i="3" s="1"/>
  <c r="E465" i="6" l="1"/>
  <c r="E459" i="3"/>
  <c r="B466" i="6"/>
  <c r="C466" i="6" s="1"/>
  <c r="I465" i="6"/>
  <c r="B460" i="3"/>
  <c r="C460" i="3" s="1"/>
  <c r="I459" i="3"/>
  <c r="D464" i="6"/>
  <c r="F464" i="6" s="1"/>
  <c r="D308" i="3"/>
  <c r="F308" i="3" s="1"/>
  <c r="E466" i="6" l="1"/>
  <c r="E460" i="3"/>
  <c r="B467" i="6"/>
  <c r="C467" i="6" s="1"/>
  <c r="I466" i="6"/>
  <c r="B461" i="3"/>
  <c r="C461" i="3" s="1"/>
  <c r="I460" i="3"/>
  <c r="D465" i="6"/>
  <c r="F465" i="6" s="1"/>
  <c r="D309" i="3"/>
  <c r="F309" i="3" s="1"/>
  <c r="E467" i="6" l="1"/>
  <c r="E461" i="3"/>
  <c r="B468" i="6"/>
  <c r="C468" i="6" s="1"/>
  <c r="I467" i="6"/>
  <c r="B462" i="3"/>
  <c r="C462" i="3" s="1"/>
  <c r="I461" i="3"/>
  <c r="D466" i="6"/>
  <c r="F466" i="6" s="1"/>
  <c r="D467" i="6"/>
  <c r="D310" i="3"/>
  <c r="F310" i="3" s="1"/>
  <c r="F467" i="6" l="1"/>
  <c r="E468" i="6"/>
  <c r="E462" i="3"/>
  <c r="B469" i="6"/>
  <c r="C469" i="6" s="1"/>
  <c r="I468" i="6"/>
  <c r="B463" i="3"/>
  <c r="C463" i="3" s="1"/>
  <c r="I462" i="3"/>
  <c r="D468" i="6"/>
  <c r="D311" i="3"/>
  <c r="F311" i="3" s="1"/>
  <c r="F468" i="6" l="1"/>
  <c r="E469" i="6"/>
  <c r="E463" i="3"/>
  <c r="B470" i="6"/>
  <c r="C470" i="6" s="1"/>
  <c r="I469" i="6"/>
  <c r="B464" i="3"/>
  <c r="C464" i="3" s="1"/>
  <c r="I463" i="3"/>
  <c r="D312" i="3"/>
  <c r="F312" i="3" s="1"/>
  <c r="E470" i="6" l="1"/>
  <c r="E464" i="3"/>
  <c r="B471" i="6"/>
  <c r="C471" i="6" s="1"/>
  <c r="I470" i="6"/>
  <c r="B465" i="3"/>
  <c r="C465" i="3" s="1"/>
  <c r="I464" i="3"/>
  <c r="D469" i="6"/>
  <c r="F469" i="6" s="1"/>
  <c r="D470" i="6"/>
  <c r="D313" i="3"/>
  <c r="F313" i="3" s="1"/>
  <c r="F470" i="6" l="1"/>
  <c r="E471" i="6"/>
  <c r="E465" i="3"/>
  <c r="B472" i="6"/>
  <c r="C472" i="6" s="1"/>
  <c r="I471" i="6"/>
  <c r="B466" i="3"/>
  <c r="C466" i="3" s="1"/>
  <c r="I465" i="3"/>
  <c r="D471" i="6"/>
  <c r="D314" i="3"/>
  <c r="F314" i="3" s="1"/>
  <c r="F471" i="6" l="1"/>
  <c r="E472" i="6"/>
  <c r="E466" i="3"/>
  <c r="B473" i="6"/>
  <c r="C473" i="6" s="1"/>
  <c r="I472" i="6"/>
  <c r="B467" i="3"/>
  <c r="C467" i="3" s="1"/>
  <c r="I466" i="3"/>
  <c r="D472" i="6"/>
  <c r="D315" i="3"/>
  <c r="F315" i="3" s="1"/>
  <c r="F472" i="6" l="1"/>
  <c r="E473" i="6"/>
  <c r="E467" i="3"/>
  <c r="B474" i="6"/>
  <c r="C474" i="6" s="1"/>
  <c r="I473" i="6"/>
  <c r="B468" i="3"/>
  <c r="C468" i="3" s="1"/>
  <c r="I467" i="3"/>
  <c r="D473" i="6"/>
  <c r="D316" i="3"/>
  <c r="F316" i="3" s="1"/>
  <c r="F473" i="6" l="1"/>
  <c r="E474" i="6"/>
  <c r="E468" i="3"/>
  <c r="B475" i="6"/>
  <c r="C475" i="6" s="1"/>
  <c r="I474" i="6"/>
  <c r="B469" i="3"/>
  <c r="C469" i="3" s="1"/>
  <c r="I468" i="3"/>
  <c r="D474" i="6"/>
  <c r="D317" i="3"/>
  <c r="F317" i="3" s="1"/>
  <c r="F474" i="6" l="1"/>
  <c r="E475" i="6"/>
  <c r="E469" i="3"/>
  <c r="B476" i="6"/>
  <c r="C476" i="6" s="1"/>
  <c r="I475" i="6"/>
  <c r="B470" i="3"/>
  <c r="C470" i="3" s="1"/>
  <c r="I469" i="3"/>
  <c r="D475" i="6"/>
  <c r="D318" i="3"/>
  <c r="F318" i="3" s="1"/>
  <c r="F475" i="6" l="1"/>
  <c r="E476" i="6"/>
  <c r="E470" i="3"/>
  <c r="B477" i="6"/>
  <c r="C477" i="6" s="1"/>
  <c r="I476" i="6"/>
  <c r="B471" i="3"/>
  <c r="C471" i="3" s="1"/>
  <c r="I470" i="3"/>
  <c r="D476" i="6"/>
  <c r="D319" i="3"/>
  <c r="F319" i="3" s="1"/>
  <c r="F476" i="6" l="1"/>
  <c r="E477" i="6"/>
  <c r="E471" i="3"/>
  <c r="B478" i="6"/>
  <c r="C478" i="6" s="1"/>
  <c r="I477" i="6"/>
  <c r="B472" i="3"/>
  <c r="C472" i="3" s="1"/>
  <c r="I471" i="3"/>
  <c r="D477" i="6"/>
  <c r="D320" i="3"/>
  <c r="F320" i="3" s="1"/>
  <c r="F477" i="6" l="1"/>
  <c r="E478" i="6"/>
  <c r="E472" i="3"/>
  <c r="B479" i="6"/>
  <c r="C479" i="6" s="1"/>
  <c r="I478" i="6"/>
  <c r="B473" i="3"/>
  <c r="C473" i="3" s="1"/>
  <c r="I472" i="3"/>
  <c r="D321" i="3"/>
  <c r="F321" i="3" s="1"/>
  <c r="E479" i="6" l="1"/>
  <c r="E473" i="3"/>
  <c r="B480" i="6"/>
  <c r="C480" i="6" s="1"/>
  <c r="I479" i="6"/>
  <c r="B474" i="3"/>
  <c r="C474" i="3" s="1"/>
  <c r="I473" i="3"/>
  <c r="D478" i="6"/>
  <c r="F478" i="6" s="1"/>
  <c r="D479" i="6"/>
  <c r="D322" i="3"/>
  <c r="F322" i="3" s="1"/>
  <c r="F479" i="6" l="1"/>
  <c r="E480" i="6"/>
  <c r="E474" i="3"/>
  <c r="B481" i="6"/>
  <c r="C481" i="6" s="1"/>
  <c r="I480" i="6"/>
  <c r="B475" i="3"/>
  <c r="C475" i="3" s="1"/>
  <c r="I474" i="3"/>
  <c r="D323" i="3"/>
  <c r="F323" i="3" s="1"/>
  <c r="E481" i="6" l="1"/>
  <c r="E475" i="3"/>
  <c r="B482" i="6"/>
  <c r="C482" i="6" s="1"/>
  <c r="I481" i="6"/>
  <c r="B476" i="3"/>
  <c r="C476" i="3" s="1"/>
  <c r="I475" i="3"/>
  <c r="D480" i="6"/>
  <c r="F480" i="6" s="1"/>
  <c r="D481" i="6"/>
  <c r="D324" i="3"/>
  <c r="F324" i="3" s="1"/>
  <c r="F481" i="6" l="1"/>
  <c r="E482" i="6"/>
  <c r="E476" i="3"/>
  <c r="B483" i="6"/>
  <c r="C483" i="6" s="1"/>
  <c r="I482" i="6"/>
  <c r="B477" i="3"/>
  <c r="C477" i="3" s="1"/>
  <c r="I476" i="3"/>
  <c r="D325" i="3"/>
  <c r="F325" i="3" s="1"/>
  <c r="E483" i="6" l="1"/>
  <c r="E477" i="3"/>
  <c r="B484" i="6"/>
  <c r="C484" i="6" s="1"/>
  <c r="I483" i="6"/>
  <c r="B478" i="3"/>
  <c r="C478" i="3" s="1"/>
  <c r="I477" i="3"/>
  <c r="D482" i="6"/>
  <c r="F482" i="6" s="1"/>
  <c r="D483" i="6"/>
  <c r="D326" i="3"/>
  <c r="F326" i="3" s="1"/>
  <c r="F483" i="6" l="1"/>
  <c r="E484" i="6"/>
  <c r="E478" i="3"/>
  <c r="B485" i="6"/>
  <c r="C485" i="6" s="1"/>
  <c r="I484" i="6"/>
  <c r="B479" i="3"/>
  <c r="C479" i="3" s="1"/>
  <c r="I478" i="3"/>
  <c r="D484" i="6"/>
  <c r="D327" i="3"/>
  <c r="F327" i="3" s="1"/>
  <c r="F484" i="6" l="1"/>
  <c r="E485" i="6"/>
  <c r="E479" i="3"/>
  <c r="B486" i="6"/>
  <c r="C486" i="6" s="1"/>
  <c r="I485" i="6"/>
  <c r="B480" i="3"/>
  <c r="C480" i="3" s="1"/>
  <c r="I479" i="3"/>
  <c r="D328" i="3"/>
  <c r="F328" i="3" s="1"/>
  <c r="E486" i="6" l="1"/>
  <c r="E480" i="3"/>
  <c r="B487" i="6"/>
  <c r="C487" i="6" s="1"/>
  <c r="I486" i="6"/>
  <c r="B481" i="3"/>
  <c r="C481" i="3" s="1"/>
  <c r="I480" i="3"/>
  <c r="D485" i="6"/>
  <c r="F485" i="6" s="1"/>
  <c r="D486" i="6"/>
  <c r="D329" i="3"/>
  <c r="F329" i="3" s="1"/>
  <c r="F486" i="6" l="1"/>
  <c r="E487" i="6"/>
  <c r="E481" i="3"/>
  <c r="B488" i="6"/>
  <c r="C488" i="6" s="1"/>
  <c r="I487" i="6"/>
  <c r="B482" i="3"/>
  <c r="C482" i="3" s="1"/>
  <c r="I481" i="3"/>
  <c r="D487" i="6"/>
  <c r="D330" i="3"/>
  <c r="F330" i="3" s="1"/>
  <c r="F487" i="6" l="1"/>
  <c r="E488" i="6"/>
  <c r="E482" i="3"/>
  <c r="B489" i="6"/>
  <c r="C489" i="6" s="1"/>
  <c r="I488" i="6"/>
  <c r="B483" i="3"/>
  <c r="C483" i="3" s="1"/>
  <c r="I482" i="3"/>
  <c r="E489" i="6" l="1"/>
  <c r="E483" i="3"/>
  <c r="B490" i="6"/>
  <c r="C490" i="6" s="1"/>
  <c r="I489" i="6"/>
  <c r="B484" i="3"/>
  <c r="C484" i="3" s="1"/>
  <c r="I483" i="3"/>
  <c r="D488" i="6"/>
  <c r="F488" i="6" s="1"/>
  <c r="D331" i="3"/>
  <c r="F331" i="3" s="1"/>
  <c r="D332" i="3"/>
  <c r="F332" i="3" s="1"/>
  <c r="E490" i="6" l="1"/>
  <c r="E484" i="3"/>
  <c r="B491" i="6"/>
  <c r="C491" i="6" s="1"/>
  <c r="I490" i="6"/>
  <c r="B485" i="3"/>
  <c r="C485" i="3" s="1"/>
  <c r="I484" i="3"/>
  <c r="D489" i="6"/>
  <c r="F489" i="6" s="1"/>
  <c r="D333" i="3"/>
  <c r="F333" i="3" s="1"/>
  <c r="E491" i="6" l="1"/>
  <c r="E485" i="3"/>
  <c r="B492" i="6"/>
  <c r="C492" i="6" s="1"/>
  <c r="I491" i="6"/>
  <c r="B486" i="3"/>
  <c r="C486" i="3" s="1"/>
  <c r="I485" i="3"/>
  <c r="D490" i="6"/>
  <c r="F490" i="6" s="1"/>
  <c r="D491" i="6"/>
  <c r="F491" i="6" l="1"/>
  <c r="E492" i="6"/>
  <c r="E486" i="3"/>
  <c r="B493" i="6"/>
  <c r="C493" i="6" s="1"/>
  <c r="I492" i="6"/>
  <c r="B487" i="3"/>
  <c r="C487" i="3" s="1"/>
  <c r="I486" i="3"/>
  <c r="D492" i="6"/>
  <c r="D334" i="3"/>
  <c r="F334" i="3" s="1"/>
  <c r="D335" i="3"/>
  <c r="F335" i="3" s="1"/>
  <c r="F492" i="6" l="1"/>
  <c r="E493" i="6"/>
  <c r="E487" i="3"/>
  <c r="B494" i="6"/>
  <c r="C494" i="6" s="1"/>
  <c r="I493" i="6"/>
  <c r="B488" i="3"/>
  <c r="C488" i="3" s="1"/>
  <c r="I487" i="3"/>
  <c r="D336" i="3"/>
  <c r="F336" i="3" s="1"/>
  <c r="E494" i="6" l="1"/>
  <c r="E488" i="3"/>
  <c r="B495" i="6"/>
  <c r="C495" i="6" s="1"/>
  <c r="I494" i="6"/>
  <c r="B489" i="3"/>
  <c r="C489" i="3" s="1"/>
  <c r="I488" i="3"/>
  <c r="D493" i="6"/>
  <c r="F493" i="6" s="1"/>
  <c r="E495" i="6" l="1"/>
  <c r="E489" i="3"/>
  <c r="B496" i="6"/>
  <c r="C496" i="6" s="1"/>
  <c r="I495" i="6"/>
  <c r="B490" i="3"/>
  <c r="C490" i="3" s="1"/>
  <c r="I489" i="3"/>
  <c r="D494" i="6"/>
  <c r="F494" i="6" s="1"/>
  <c r="D337" i="3"/>
  <c r="F337" i="3" s="1"/>
  <c r="E496" i="6" l="1"/>
  <c r="E490" i="3"/>
  <c r="B497" i="6"/>
  <c r="C497" i="6" s="1"/>
  <c r="I496" i="6"/>
  <c r="B491" i="3"/>
  <c r="C491" i="3" s="1"/>
  <c r="I490" i="3"/>
  <c r="D495" i="6"/>
  <c r="F495" i="6" s="1"/>
  <c r="D338" i="3"/>
  <c r="F338" i="3" s="1"/>
  <c r="E497" i="6" l="1"/>
  <c r="E491" i="3"/>
  <c r="B498" i="6"/>
  <c r="C498" i="6" s="1"/>
  <c r="I497" i="6"/>
  <c r="B492" i="3"/>
  <c r="C492" i="3" s="1"/>
  <c r="I491" i="3"/>
  <c r="D496" i="6"/>
  <c r="F496" i="6" s="1"/>
  <c r="D339" i="3"/>
  <c r="F339" i="3" s="1"/>
  <c r="E498" i="6" l="1"/>
  <c r="E492" i="3"/>
  <c r="B499" i="6"/>
  <c r="C499" i="6" s="1"/>
  <c r="I498" i="6"/>
  <c r="B493" i="3"/>
  <c r="C493" i="3" s="1"/>
  <c r="I492" i="3"/>
  <c r="D497" i="6"/>
  <c r="F497" i="6" s="1"/>
  <c r="D340" i="3"/>
  <c r="F340" i="3" s="1"/>
  <c r="D341" i="3"/>
  <c r="F341" i="3" s="1"/>
  <c r="E499" i="6" l="1"/>
  <c r="E493" i="3"/>
  <c r="B500" i="6"/>
  <c r="C500" i="6" s="1"/>
  <c r="I499" i="6"/>
  <c r="B494" i="3"/>
  <c r="C494" i="3" s="1"/>
  <c r="I493" i="3"/>
  <c r="D498" i="6"/>
  <c r="F498" i="6" s="1"/>
  <c r="D499" i="6"/>
  <c r="F499" i="6" l="1"/>
  <c r="E500" i="6"/>
  <c r="E494" i="3"/>
  <c r="I500" i="6"/>
  <c r="B495" i="3"/>
  <c r="C495" i="3" s="1"/>
  <c r="I494" i="3"/>
  <c r="D342" i="3"/>
  <c r="F342" i="3" s="1"/>
  <c r="E495" i="3" l="1"/>
  <c r="B496" i="3"/>
  <c r="C496" i="3" s="1"/>
  <c r="I495" i="3"/>
  <c r="D500" i="6"/>
  <c r="D343" i="3"/>
  <c r="F343" i="3" s="1"/>
  <c r="F500" i="6" l="1"/>
  <c r="H500" i="6" s="1"/>
  <c r="H499" i="6" s="1"/>
  <c r="H498" i="6" s="1"/>
  <c r="H497" i="6" s="1"/>
  <c r="H496" i="6" s="1"/>
  <c r="H495" i="6" s="1"/>
  <c r="H494" i="6" s="1"/>
  <c r="H493" i="6" s="1"/>
  <c r="H492" i="6" s="1"/>
  <c r="H491" i="6" s="1"/>
  <c r="H490" i="6" s="1"/>
  <c r="H489" i="6" s="1"/>
  <c r="H488" i="6" s="1"/>
  <c r="H487" i="6" s="1"/>
  <c r="H486" i="6" s="1"/>
  <c r="H485" i="6" s="1"/>
  <c r="H484" i="6" s="1"/>
  <c r="H483" i="6" s="1"/>
  <c r="H482" i="6" s="1"/>
  <c r="H481" i="6" s="1"/>
  <c r="H480" i="6" s="1"/>
  <c r="H479" i="6" s="1"/>
  <c r="H478" i="6" s="1"/>
  <c r="H477" i="6" s="1"/>
  <c r="H476" i="6" s="1"/>
  <c r="H475" i="6" s="1"/>
  <c r="H474" i="6" s="1"/>
  <c r="H473" i="6" s="1"/>
  <c r="H472" i="6" s="1"/>
  <c r="H471" i="6" s="1"/>
  <c r="H470" i="6" s="1"/>
  <c r="H469" i="6" s="1"/>
  <c r="H468" i="6" s="1"/>
  <c r="H467" i="6" s="1"/>
  <c r="H466" i="6" s="1"/>
  <c r="H465" i="6" s="1"/>
  <c r="H464" i="6" s="1"/>
  <c r="H463" i="6" s="1"/>
  <c r="H462" i="6" s="1"/>
  <c r="H461" i="6" s="1"/>
  <c r="H460" i="6" s="1"/>
  <c r="H459" i="6" s="1"/>
  <c r="H458" i="6" s="1"/>
  <c r="H457" i="6" s="1"/>
  <c r="H456" i="6" s="1"/>
  <c r="H455" i="6" s="1"/>
  <c r="H454" i="6" s="1"/>
  <c r="H453" i="6" s="1"/>
  <c r="H452" i="6" s="1"/>
  <c r="H451" i="6" s="1"/>
  <c r="H450" i="6" s="1"/>
  <c r="H449" i="6" s="1"/>
  <c r="H448" i="6" s="1"/>
  <c r="H447" i="6" s="1"/>
  <c r="H446" i="6" s="1"/>
  <c r="H445" i="6" s="1"/>
  <c r="H444" i="6" s="1"/>
  <c r="H443" i="6" s="1"/>
  <c r="H442" i="6" s="1"/>
  <c r="H441" i="6" s="1"/>
  <c r="H440" i="6" s="1"/>
  <c r="H439" i="6" s="1"/>
  <c r="H438" i="6" s="1"/>
  <c r="H437" i="6" s="1"/>
  <c r="H436" i="6" s="1"/>
  <c r="H435" i="6" s="1"/>
  <c r="H434" i="6" s="1"/>
  <c r="H433" i="6" s="1"/>
  <c r="H432" i="6" s="1"/>
  <c r="H431" i="6" s="1"/>
  <c r="H430" i="6" s="1"/>
  <c r="H429" i="6" s="1"/>
  <c r="H428" i="6" s="1"/>
  <c r="H427" i="6" s="1"/>
  <c r="H426" i="6" s="1"/>
  <c r="H425" i="6" s="1"/>
  <c r="H424" i="6" s="1"/>
  <c r="H423" i="6" s="1"/>
  <c r="H422" i="6" s="1"/>
  <c r="H421" i="6" s="1"/>
  <c r="H420" i="6" s="1"/>
  <c r="H419" i="6" s="1"/>
  <c r="H418" i="6" s="1"/>
  <c r="H417" i="6" s="1"/>
  <c r="H416" i="6" s="1"/>
  <c r="H415" i="6" s="1"/>
  <c r="H414" i="6" s="1"/>
  <c r="H413" i="6" s="1"/>
  <c r="H412" i="6" s="1"/>
  <c r="H411" i="6" s="1"/>
  <c r="H410" i="6" s="1"/>
  <c r="H409" i="6" s="1"/>
  <c r="H408" i="6" s="1"/>
  <c r="H407" i="6" s="1"/>
  <c r="H406" i="6" s="1"/>
  <c r="H405" i="6" s="1"/>
  <c r="H404" i="6" s="1"/>
  <c r="H403" i="6" s="1"/>
  <c r="H402" i="6" s="1"/>
  <c r="H401" i="6" s="1"/>
  <c r="H400" i="6" s="1"/>
  <c r="H399" i="6" s="1"/>
  <c r="H398" i="6" s="1"/>
  <c r="H397" i="6" s="1"/>
  <c r="H396" i="6" s="1"/>
  <c r="H395" i="6" s="1"/>
  <c r="H394" i="6" s="1"/>
  <c r="H393" i="6" s="1"/>
  <c r="H392" i="6" s="1"/>
  <c r="H391" i="6" s="1"/>
  <c r="H390" i="6" s="1"/>
  <c r="H389" i="6" s="1"/>
  <c r="H388" i="6" s="1"/>
  <c r="H387" i="6" s="1"/>
  <c r="H386" i="6" s="1"/>
  <c r="H385" i="6" s="1"/>
  <c r="H384" i="6" s="1"/>
  <c r="H383" i="6" s="1"/>
  <c r="H382" i="6" s="1"/>
  <c r="H381" i="6" s="1"/>
  <c r="H380" i="6" s="1"/>
  <c r="H379" i="6" s="1"/>
  <c r="H378" i="6" s="1"/>
  <c r="H377" i="6" s="1"/>
  <c r="H376" i="6" s="1"/>
  <c r="H375" i="6" s="1"/>
  <c r="H374" i="6" s="1"/>
  <c r="H373" i="6" s="1"/>
  <c r="H372" i="6" s="1"/>
  <c r="H371" i="6" s="1"/>
  <c r="H370" i="6" s="1"/>
  <c r="H369" i="6" s="1"/>
  <c r="H368" i="6" s="1"/>
  <c r="H367" i="6" s="1"/>
  <c r="H366" i="6" s="1"/>
  <c r="H365" i="6" s="1"/>
  <c r="H364" i="6" s="1"/>
  <c r="H363" i="6" s="1"/>
  <c r="H362" i="6" s="1"/>
  <c r="H361" i="6" s="1"/>
  <c r="H360" i="6" s="1"/>
  <c r="H359" i="6" s="1"/>
  <c r="H358" i="6" s="1"/>
  <c r="H357" i="6" s="1"/>
  <c r="H356" i="6" s="1"/>
  <c r="H355" i="6" s="1"/>
  <c r="H354" i="6" s="1"/>
  <c r="H353" i="6" s="1"/>
  <c r="H352" i="6" s="1"/>
  <c r="H351" i="6" s="1"/>
  <c r="H350" i="6" s="1"/>
  <c r="H349" i="6" s="1"/>
  <c r="H348" i="6" s="1"/>
  <c r="H347" i="6" s="1"/>
  <c r="H346" i="6" s="1"/>
  <c r="H345" i="6" s="1"/>
  <c r="H344" i="6" s="1"/>
  <c r="H343" i="6" s="1"/>
  <c r="H342" i="6" s="1"/>
  <c r="H341" i="6" s="1"/>
  <c r="H340" i="6" s="1"/>
  <c r="H339" i="6" s="1"/>
  <c r="H338" i="6" s="1"/>
  <c r="H337" i="6" s="1"/>
  <c r="H336" i="6" s="1"/>
  <c r="H335" i="6" s="1"/>
  <c r="H334" i="6" s="1"/>
  <c r="H333" i="6" s="1"/>
  <c r="H332" i="6" s="1"/>
  <c r="H331" i="6" s="1"/>
  <c r="H330" i="6" s="1"/>
  <c r="H329" i="6" s="1"/>
  <c r="H328" i="6" s="1"/>
  <c r="H327" i="6" s="1"/>
  <c r="H326" i="6" s="1"/>
  <c r="H325" i="6" s="1"/>
  <c r="H324" i="6" s="1"/>
  <c r="H323" i="6" s="1"/>
  <c r="H322" i="6" s="1"/>
  <c r="H321" i="6" s="1"/>
  <c r="H320" i="6" s="1"/>
  <c r="H319" i="6" s="1"/>
  <c r="H318" i="6" s="1"/>
  <c r="H317" i="6" s="1"/>
  <c r="H316" i="6" s="1"/>
  <c r="H315" i="6" s="1"/>
  <c r="H314" i="6" s="1"/>
  <c r="H313" i="6" s="1"/>
  <c r="H312" i="6" s="1"/>
  <c r="H311" i="6" s="1"/>
  <c r="H310" i="6" s="1"/>
  <c r="H309" i="6" s="1"/>
  <c r="H308" i="6" s="1"/>
  <c r="H307" i="6" s="1"/>
  <c r="H306" i="6" s="1"/>
  <c r="H305" i="6" s="1"/>
  <c r="H304" i="6" s="1"/>
  <c r="H303" i="6" s="1"/>
  <c r="H302" i="6" s="1"/>
  <c r="H301" i="6" s="1"/>
  <c r="H300" i="6" s="1"/>
  <c r="H299" i="6" s="1"/>
  <c r="H298" i="6" s="1"/>
  <c r="H297" i="6" s="1"/>
  <c r="H296" i="6" s="1"/>
  <c r="H295" i="6" s="1"/>
  <c r="H294" i="6" s="1"/>
  <c r="H293" i="6" s="1"/>
  <c r="H292" i="6" s="1"/>
  <c r="H291" i="6" s="1"/>
  <c r="H290" i="6" s="1"/>
  <c r="H289" i="6" s="1"/>
  <c r="H288" i="6" s="1"/>
  <c r="H287" i="6" s="1"/>
  <c r="H286" i="6" s="1"/>
  <c r="H285" i="6" s="1"/>
  <c r="H284" i="6" s="1"/>
  <c r="H283" i="6" s="1"/>
  <c r="H282" i="6" s="1"/>
  <c r="H281" i="6" s="1"/>
  <c r="H280" i="6" s="1"/>
  <c r="H279" i="6" s="1"/>
  <c r="H278" i="6" s="1"/>
  <c r="H277" i="6" s="1"/>
  <c r="H276" i="6" s="1"/>
  <c r="H275" i="6" s="1"/>
  <c r="H274" i="6" s="1"/>
  <c r="H273" i="6" s="1"/>
  <c r="H272" i="6" s="1"/>
  <c r="H271" i="6" s="1"/>
  <c r="H270" i="6" s="1"/>
  <c r="H269" i="6" s="1"/>
  <c r="H268" i="6" s="1"/>
  <c r="H267" i="6" s="1"/>
  <c r="H266" i="6" s="1"/>
  <c r="H265" i="6" s="1"/>
  <c r="H264" i="6" s="1"/>
  <c r="H263" i="6" s="1"/>
  <c r="H262" i="6" s="1"/>
  <c r="H261" i="6" s="1"/>
  <c r="H260" i="6" s="1"/>
  <c r="H259" i="6" s="1"/>
  <c r="H258" i="6" s="1"/>
  <c r="H257" i="6" s="1"/>
  <c r="H256" i="6" s="1"/>
  <c r="H255" i="6" s="1"/>
  <c r="H254" i="6" s="1"/>
  <c r="H253" i="6" s="1"/>
  <c r="H252" i="6" s="1"/>
  <c r="H251" i="6" s="1"/>
  <c r="H250" i="6" s="1"/>
  <c r="H249" i="6" s="1"/>
  <c r="H248" i="6" s="1"/>
  <c r="H247" i="6" s="1"/>
  <c r="H246" i="6" s="1"/>
  <c r="H245" i="6" s="1"/>
  <c r="H244" i="6" s="1"/>
  <c r="H243" i="6" s="1"/>
  <c r="H242" i="6" s="1"/>
  <c r="H241" i="6" s="1"/>
  <c r="H240" i="6" s="1"/>
  <c r="H239" i="6" s="1"/>
  <c r="H238" i="6" s="1"/>
  <c r="H237" i="6" s="1"/>
  <c r="H236" i="6" s="1"/>
  <c r="H235" i="6" s="1"/>
  <c r="H234" i="6" s="1"/>
  <c r="H233" i="6" s="1"/>
  <c r="H232" i="6" s="1"/>
  <c r="H231" i="6" s="1"/>
  <c r="H230" i="6" s="1"/>
  <c r="H229" i="6" s="1"/>
  <c r="H228" i="6" s="1"/>
  <c r="H227" i="6" s="1"/>
  <c r="H226" i="6" s="1"/>
  <c r="H225" i="6" s="1"/>
  <c r="H224" i="6" s="1"/>
  <c r="H223" i="6" s="1"/>
  <c r="H222" i="6" s="1"/>
  <c r="H221" i="6" s="1"/>
  <c r="H220" i="6" s="1"/>
  <c r="H219" i="6" s="1"/>
  <c r="H218" i="6" s="1"/>
  <c r="H217" i="6" s="1"/>
  <c r="H216" i="6" s="1"/>
  <c r="H215" i="6" s="1"/>
  <c r="H214" i="6" s="1"/>
  <c r="H213" i="6" s="1"/>
  <c r="H212" i="6" s="1"/>
  <c r="H211" i="6" s="1"/>
  <c r="H210" i="6" s="1"/>
  <c r="H209" i="6" s="1"/>
  <c r="H208" i="6" s="1"/>
  <c r="H207" i="6" s="1"/>
  <c r="H206" i="6" s="1"/>
  <c r="H205" i="6" s="1"/>
  <c r="H204" i="6" s="1"/>
  <c r="H203" i="6" s="1"/>
  <c r="H202" i="6" s="1"/>
  <c r="H201" i="6" s="1"/>
  <c r="H200" i="6" s="1"/>
  <c r="H199" i="6" s="1"/>
  <c r="H198" i="6" s="1"/>
  <c r="H197" i="6" s="1"/>
  <c r="H196" i="6" s="1"/>
  <c r="H195" i="6" s="1"/>
  <c r="H194" i="6" s="1"/>
  <c r="H193" i="6" s="1"/>
  <c r="H192" i="6" s="1"/>
  <c r="H191" i="6" s="1"/>
  <c r="H190" i="6" s="1"/>
  <c r="H189" i="6" s="1"/>
  <c r="H188" i="6" s="1"/>
  <c r="H187" i="6" s="1"/>
  <c r="H186" i="6" s="1"/>
  <c r="H185" i="6" s="1"/>
  <c r="H184" i="6" s="1"/>
  <c r="H183" i="6" s="1"/>
  <c r="H182" i="6" s="1"/>
  <c r="H181" i="6" s="1"/>
  <c r="H180" i="6" s="1"/>
  <c r="H179" i="6" s="1"/>
  <c r="H178" i="6" s="1"/>
  <c r="H177" i="6" s="1"/>
  <c r="H176" i="6" s="1"/>
  <c r="H175" i="6" s="1"/>
  <c r="H174" i="6" s="1"/>
  <c r="H173" i="6" s="1"/>
  <c r="H172" i="6" s="1"/>
  <c r="H171" i="6" s="1"/>
  <c r="H170" i="6" s="1"/>
  <c r="H169" i="6" s="1"/>
  <c r="H168" i="6" s="1"/>
  <c r="H167" i="6" s="1"/>
  <c r="H166" i="6" s="1"/>
  <c r="H165" i="6" s="1"/>
  <c r="H164" i="6" s="1"/>
  <c r="H163" i="6" s="1"/>
  <c r="H162" i="6" s="1"/>
  <c r="H161" i="6" s="1"/>
  <c r="H160" i="6" s="1"/>
  <c r="H159" i="6" s="1"/>
  <c r="H158" i="6" s="1"/>
  <c r="H157" i="6" s="1"/>
  <c r="H156" i="6" s="1"/>
  <c r="H155" i="6" s="1"/>
  <c r="H154" i="6" s="1"/>
  <c r="H153" i="6" s="1"/>
  <c r="H152" i="6" s="1"/>
  <c r="H151" i="6" s="1"/>
  <c r="H150" i="6" s="1"/>
  <c r="H149" i="6" s="1"/>
  <c r="H148" i="6" s="1"/>
  <c r="H147" i="6" s="1"/>
  <c r="H146" i="6" s="1"/>
  <c r="H145" i="6" s="1"/>
  <c r="H144" i="6" s="1"/>
  <c r="H143" i="6" s="1"/>
  <c r="H142" i="6" s="1"/>
  <c r="H141" i="6" s="1"/>
  <c r="H140" i="6" s="1"/>
  <c r="H139" i="6" s="1"/>
  <c r="H138" i="6" s="1"/>
  <c r="H137" i="6" s="1"/>
  <c r="H136" i="6" s="1"/>
  <c r="H135" i="6" s="1"/>
  <c r="H134" i="6" s="1"/>
  <c r="H133" i="6" s="1"/>
  <c r="H132" i="6" s="1"/>
  <c r="H131" i="6" s="1"/>
  <c r="H130" i="6" s="1"/>
  <c r="H129" i="6" s="1"/>
  <c r="H128" i="6" s="1"/>
  <c r="H127" i="6" s="1"/>
  <c r="H126" i="6" s="1"/>
  <c r="H125" i="6" s="1"/>
  <c r="H124" i="6" s="1"/>
  <c r="H123" i="6" s="1"/>
  <c r="H122" i="6" s="1"/>
  <c r="H121" i="6" s="1"/>
  <c r="H120" i="6" s="1"/>
  <c r="H119" i="6" s="1"/>
  <c r="H118" i="6" s="1"/>
  <c r="H117" i="6" s="1"/>
  <c r="H116" i="6" s="1"/>
  <c r="H115" i="6" s="1"/>
  <c r="H114" i="6" s="1"/>
  <c r="H113" i="6" s="1"/>
  <c r="H112" i="6" s="1"/>
  <c r="H111" i="6" s="1"/>
  <c r="H110" i="6" s="1"/>
  <c r="H109" i="6" s="1"/>
  <c r="H108" i="6" s="1"/>
  <c r="H107" i="6" s="1"/>
  <c r="H106" i="6" s="1"/>
  <c r="H105" i="6" s="1"/>
  <c r="H104" i="6" s="1"/>
  <c r="H103" i="6" s="1"/>
  <c r="H102" i="6" s="1"/>
  <c r="H101" i="6" s="1"/>
  <c r="H100" i="6" s="1"/>
  <c r="H99" i="6" s="1"/>
  <c r="H98" i="6" s="1"/>
  <c r="H97" i="6" s="1"/>
  <c r="H96" i="6" s="1"/>
  <c r="H95" i="6" s="1"/>
  <c r="H94" i="6" s="1"/>
  <c r="H93" i="6" s="1"/>
  <c r="H92" i="6" s="1"/>
  <c r="H91" i="6" s="1"/>
  <c r="H90" i="6" s="1"/>
  <c r="H89" i="6" s="1"/>
  <c r="H88" i="6" s="1"/>
  <c r="H87" i="6" s="1"/>
  <c r="H86" i="6" s="1"/>
  <c r="H85" i="6" s="1"/>
  <c r="H84" i="6" s="1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H58" i="6" s="1"/>
  <c r="H57" i="6" s="1"/>
  <c r="H56" i="6" s="1"/>
  <c r="H55" i="6" s="1"/>
  <c r="H54" i="6" s="1"/>
  <c r="H53" i="6" s="1"/>
  <c r="H52" i="6" s="1"/>
  <c r="H51" i="6" s="1"/>
  <c r="H50" i="6" s="1"/>
  <c r="H49" i="6" s="1"/>
  <c r="H48" i="6" s="1"/>
  <c r="H47" i="6" s="1"/>
  <c r="H46" i="6" s="1"/>
  <c r="H45" i="6" s="1"/>
  <c r="H44" i="6" s="1"/>
  <c r="H43" i="6" s="1"/>
  <c r="H42" i="6" s="1"/>
  <c r="H41" i="6" s="1"/>
  <c r="H40" i="6" s="1"/>
  <c r="H39" i="6" s="1"/>
  <c r="H38" i="6" s="1"/>
  <c r="H37" i="6" s="1"/>
  <c r="H36" i="6" s="1"/>
  <c r="H35" i="6" s="1"/>
  <c r="H34" i="6" s="1"/>
  <c r="H33" i="6" s="1"/>
  <c r="H32" i="6" s="1"/>
  <c r="H31" i="6" s="1"/>
  <c r="H30" i="6" s="1"/>
  <c r="H29" i="6" s="1"/>
  <c r="H28" i="6" s="1"/>
  <c r="H27" i="6" s="1"/>
  <c r="H26" i="6" s="1"/>
  <c r="H25" i="6" s="1"/>
  <c r="H24" i="6" s="1"/>
  <c r="H23" i="6" s="1"/>
  <c r="H22" i="6" s="1"/>
  <c r="H21" i="6" s="1"/>
  <c r="E496" i="3"/>
  <c r="B497" i="3"/>
  <c r="C497" i="3" s="1"/>
  <c r="I496" i="3"/>
  <c r="D344" i="3"/>
  <c r="F344" i="3" s="1"/>
  <c r="D345" i="3"/>
  <c r="F345" i="3" s="1"/>
  <c r="E497" i="3" l="1"/>
  <c r="B498" i="3"/>
  <c r="C498" i="3" s="1"/>
  <c r="I497" i="3"/>
  <c r="E498" i="3" l="1"/>
  <c r="B499" i="3"/>
  <c r="C499" i="3" s="1"/>
  <c r="I498" i="3"/>
  <c r="D346" i="3"/>
  <c r="F346" i="3" s="1"/>
  <c r="D347" i="3"/>
  <c r="F347" i="3" s="1"/>
  <c r="E499" i="3" l="1"/>
  <c r="B500" i="3"/>
  <c r="C500" i="3" s="1"/>
  <c r="I499" i="3"/>
  <c r="D348" i="3"/>
  <c r="F348" i="3" s="1"/>
  <c r="E500" i="3" l="1"/>
  <c r="I500" i="3"/>
  <c r="D349" i="3"/>
  <c r="F349" i="3" s="1"/>
  <c r="D350" i="3" l="1"/>
  <c r="F350" i="3" s="1"/>
  <c r="D351" i="3"/>
  <c r="F351" i="3" s="1"/>
  <c r="D352" i="3" l="1"/>
  <c r="F352" i="3" s="1"/>
  <c r="D353" i="3" l="1"/>
  <c r="F353" i="3" s="1"/>
  <c r="D354" i="3" l="1"/>
  <c r="F354" i="3" s="1"/>
  <c r="D355" i="3"/>
  <c r="F355" i="3" s="1"/>
  <c r="D356" i="3" l="1"/>
  <c r="F356" i="3" s="1"/>
  <c r="D357" i="3" l="1"/>
  <c r="F357" i="3" s="1"/>
  <c r="D358" i="3"/>
  <c r="F358" i="3" s="1"/>
  <c r="D359" i="3" l="1"/>
  <c r="F359" i="3" s="1"/>
  <c r="D360" i="3" l="1"/>
  <c r="F360" i="3" s="1"/>
  <c r="D361" i="3" l="1"/>
  <c r="F361" i="3" s="1"/>
  <c r="D362" i="3" l="1"/>
  <c r="F362" i="3" s="1"/>
  <c r="D363" i="3" l="1"/>
  <c r="F363" i="3" s="1"/>
  <c r="D364" i="3"/>
  <c r="F364" i="3" s="1"/>
  <c r="D365" i="3" l="1"/>
  <c r="F365" i="3" s="1"/>
  <c r="D366" i="3" l="1"/>
  <c r="F366" i="3" s="1"/>
  <c r="D367" i="3"/>
  <c r="F367" i="3" s="1"/>
  <c r="D368" i="3" l="1"/>
  <c r="F368" i="3" s="1"/>
  <c r="D369" i="3" l="1"/>
  <c r="F369" i="3" s="1"/>
  <c r="D370" i="3"/>
  <c r="F370" i="3" s="1"/>
  <c r="D371" i="3" l="1"/>
  <c r="F371" i="3" s="1"/>
  <c r="D372" i="3" l="1"/>
  <c r="F372" i="3" s="1"/>
  <c r="D373" i="3" l="1"/>
  <c r="F373" i="3" s="1"/>
  <c r="D374" i="3" l="1"/>
  <c r="F374" i="3" s="1"/>
  <c r="D375" i="3" l="1"/>
  <c r="F375" i="3" s="1"/>
  <c r="D376" i="3" l="1"/>
  <c r="F376" i="3" s="1"/>
  <c r="D377" i="3" l="1"/>
  <c r="F377" i="3" s="1"/>
  <c r="D378" i="3" l="1"/>
  <c r="F378" i="3" s="1"/>
  <c r="D379" i="3" l="1"/>
  <c r="F379" i="3" s="1"/>
  <c r="D380" i="3" l="1"/>
  <c r="F380" i="3" s="1"/>
  <c r="D381" i="3" l="1"/>
  <c r="F381" i="3" s="1"/>
  <c r="D382" i="3" l="1"/>
  <c r="F382" i="3" s="1"/>
  <c r="D383" i="3" l="1"/>
  <c r="F383" i="3" s="1"/>
  <c r="D384" i="3" l="1"/>
  <c r="F384" i="3" s="1"/>
  <c r="D385" i="3" l="1"/>
  <c r="F385" i="3" s="1"/>
  <c r="D386" i="3" l="1"/>
  <c r="F386" i="3" s="1"/>
  <c r="D387" i="3" l="1"/>
  <c r="F387" i="3" s="1"/>
  <c r="D388" i="3" l="1"/>
  <c r="F388" i="3" s="1"/>
  <c r="D389" i="3" l="1"/>
  <c r="F389" i="3" s="1"/>
  <c r="D390" i="3" l="1"/>
  <c r="F390" i="3" s="1"/>
  <c r="D391" i="3" l="1"/>
  <c r="F391" i="3" s="1"/>
  <c r="D392" i="3" l="1"/>
  <c r="F392" i="3" s="1"/>
  <c r="D393" i="3" l="1"/>
  <c r="F393" i="3" s="1"/>
  <c r="D394" i="3" l="1"/>
  <c r="F394" i="3" s="1"/>
  <c r="D395" i="3" l="1"/>
  <c r="F395" i="3" s="1"/>
  <c r="D396" i="3" l="1"/>
  <c r="F396" i="3" s="1"/>
  <c r="D397" i="3" l="1"/>
  <c r="F397" i="3" s="1"/>
  <c r="D398" i="3" l="1"/>
  <c r="F398" i="3" s="1"/>
  <c r="D399" i="3" l="1"/>
  <c r="F399" i="3" s="1"/>
  <c r="D400" i="3" l="1"/>
  <c r="F400" i="3" s="1"/>
  <c r="D401" i="3" l="1"/>
  <c r="F401" i="3" s="1"/>
  <c r="D402" i="3" l="1"/>
  <c r="F402" i="3" s="1"/>
  <c r="D403" i="3" l="1"/>
  <c r="F403" i="3" s="1"/>
  <c r="D404" i="3" l="1"/>
  <c r="F404" i="3" s="1"/>
  <c r="D405" i="3" l="1"/>
  <c r="F405" i="3" s="1"/>
  <c r="D406" i="3" l="1"/>
  <c r="F406" i="3" s="1"/>
  <c r="D407" i="3" l="1"/>
  <c r="F407" i="3" s="1"/>
  <c r="D408" i="3" l="1"/>
  <c r="F408" i="3" s="1"/>
  <c r="D409" i="3" l="1"/>
  <c r="F409" i="3" s="1"/>
  <c r="D410" i="3" l="1"/>
  <c r="F410" i="3" s="1"/>
  <c r="D411" i="3" l="1"/>
  <c r="F411" i="3" s="1"/>
  <c r="D412" i="3" l="1"/>
  <c r="F412" i="3" s="1"/>
  <c r="D413" i="3" l="1"/>
  <c r="F413" i="3" s="1"/>
  <c r="D414" i="3" l="1"/>
  <c r="F414" i="3" s="1"/>
  <c r="D415" i="3" l="1"/>
  <c r="F415" i="3" s="1"/>
  <c r="D416" i="3" l="1"/>
  <c r="F416" i="3" s="1"/>
  <c r="D417" i="3" l="1"/>
  <c r="F417" i="3" s="1"/>
  <c r="D418" i="3" l="1"/>
  <c r="F418" i="3" s="1"/>
  <c r="D419" i="3" l="1"/>
  <c r="F419" i="3" s="1"/>
  <c r="D420" i="3" l="1"/>
  <c r="F420" i="3" s="1"/>
  <c r="D421" i="3" l="1"/>
  <c r="F421" i="3" s="1"/>
  <c r="D422" i="3" l="1"/>
  <c r="F422" i="3" s="1"/>
  <c r="D423" i="3" l="1"/>
  <c r="F423" i="3" s="1"/>
  <c r="D424" i="3" l="1"/>
  <c r="F424" i="3" s="1"/>
  <c r="D425" i="3" l="1"/>
  <c r="F425" i="3" s="1"/>
  <c r="D426" i="3" l="1"/>
  <c r="F426" i="3" s="1"/>
  <c r="D427" i="3" l="1"/>
  <c r="F427" i="3" s="1"/>
  <c r="D428" i="3" l="1"/>
  <c r="F428" i="3" s="1"/>
  <c r="D429" i="3" l="1"/>
  <c r="F429" i="3" s="1"/>
  <c r="D430" i="3" l="1"/>
  <c r="F430" i="3" s="1"/>
  <c r="D431" i="3" l="1"/>
  <c r="F431" i="3" s="1"/>
  <c r="D432" i="3" l="1"/>
  <c r="F432" i="3" s="1"/>
  <c r="D433" i="3" l="1"/>
  <c r="F433" i="3" s="1"/>
  <c r="D434" i="3" l="1"/>
  <c r="F434" i="3" s="1"/>
  <c r="D435" i="3" l="1"/>
  <c r="F435" i="3" s="1"/>
  <c r="D436" i="3" l="1"/>
  <c r="F436" i="3" s="1"/>
  <c r="D437" i="3" l="1"/>
  <c r="F437" i="3" s="1"/>
  <c r="D438" i="3" l="1"/>
  <c r="F438" i="3" s="1"/>
  <c r="D439" i="3" l="1"/>
  <c r="F439" i="3" s="1"/>
  <c r="D440" i="3" l="1"/>
  <c r="F440" i="3" s="1"/>
  <c r="D441" i="3" l="1"/>
  <c r="F441" i="3" s="1"/>
  <c r="D442" i="3" l="1"/>
  <c r="F442" i="3" s="1"/>
  <c r="D443" i="3" l="1"/>
  <c r="F443" i="3" s="1"/>
  <c r="D444" i="3" l="1"/>
  <c r="F444" i="3" s="1"/>
  <c r="D445" i="3" l="1"/>
  <c r="F445" i="3" s="1"/>
  <c r="D446" i="3" l="1"/>
  <c r="F446" i="3" s="1"/>
  <c r="D447" i="3" l="1"/>
  <c r="F447" i="3" s="1"/>
  <c r="D448" i="3" l="1"/>
  <c r="F448" i="3" s="1"/>
  <c r="D449" i="3" l="1"/>
  <c r="F449" i="3" s="1"/>
  <c r="D450" i="3" l="1"/>
  <c r="F450" i="3" s="1"/>
  <c r="D451" i="3" l="1"/>
  <c r="F451" i="3" s="1"/>
  <c r="D452" i="3" l="1"/>
  <c r="F452" i="3" s="1"/>
  <c r="D453" i="3" l="1"/>
  <c r="F453" i="3" s="1"/>
  <c r="D454" i="3" l="1"/>
  <c r="F454" i="3" s="1"/>
  <c r="D455" i="3" l="1"/>
  <c r="F455" i="3" s="1"/>
  <c r="D456" i="3" l="1"/>
  <c r="F456" i="3" s="1"/>
  <c r="D457" i="3" l="1"/>
  <c r="F457" i="3" s="1"/>
  <c r="D458" i="3" l="1"/>
  <c r="F458" i="3" s="1"/>
  <c r="D459" i="3" l="1"/>
  <c r="F459" i="3" s="1"/>
  <c r="D460" i="3" l="1"/>
  <c r="F460" i="3" s="1"/>
  <c r="D461" i="3" l="1"/>
  <c r="F461" i="3" s="1"/>
  <c r="D462" i="3" l="1"/>
  <c r="F462" i="3" s="1"/>
  <c r="D463" i="3" l="1"/>
  <c r="F463" i="3" s="1"/>
  <c r="D464" i="3" l="1"/>
  <c r="F464" i="3" s="1"/>
  <c r="D465" i="3" l="1"/>
  <c r="F465" i="3" s="1"/>
  <c r="D466" i="3" l="1"/>
  <c r="F466" i="3" s="1"/>
  <c r="D467" i="3" l="1"/>
  <c r="F467" i="3" s="1"/>
  <c r="D468" i="3" l="1"/>
  <c r="F468" i="3" s="1"/>
  <c r="D469" i="3" l="1"/>
  <c r="F469" i="3" s="1"/>
  <c r="D470" i="3" l="1"/>
  <c r="F470" i="3" s="1"/>
  <c r="D471" i="3" l="1"/>
  <c r="F471" i="3" s="1"/>
  <c r="D472" i="3" l="1"/>
  <c r="F472" i="3" s="1"/>
  <c r="D473" i="3" l="1"/>
  <c r="F473" i="3" s="1"/>
  <c r="D474" i="3" l="1"/>
  <c r="F474" i="3" s="1"/>
  <c r="D475" i="3" l="1"/>
  <c r="F475" i="3" s="1"/>
  <c r="D476" i="3" l="1"/>
  <c r="F476" i="3" s="1"/>
  <c r="D477" i="3" l="1"/>
  <c r="F477" i="3" s="1"/>
  <c r="D478" i="3" l="1"/>
  <c r="F478" i="3" s="1"/>
  <c r="D479" i="3" l="1"/>
  <c r="F479" i="3" s="1"/>
  <c r="D480" i="3" l="1"/>
  <c r="F480" i="3" s="1"/>
  <c r="D481" i="3" l="1"/>
  <c r="F481" i="3" s="1"/>
  <c r="D482" i="3" l="1"/>
  <c r="F482" i="3" s="1"/>
  <c r="D483" i="3" l="1"/>
  <c r="F483" i="3" s="1"/>
  <c r="D484" i="3" l="1"/>
  <c r="F484" i="3" s="1"/>
  <c r="D485" i="3" l="1"/>
  <c r="F485" i="3" s="1"/>
  <c r="D486" i="3" l="1"/>
  <c r="F486" i="3" s="1"/>
  <c r="D487" i="3" l="1"/>
  <c r="F487" i="3" s="1"/>
  <c r="D488" i="3" l="1"/>
  <c r="F488" i="3" s="1"/>
  <c r="D489" i="3" l="1"/>
  <c r="F489" i="3" s="1"/>
  <c r="D490" i="3" l="1"/>
  <c r="F490" i="3" s="1"/>
  <c r="D491" i="3" l="1"/>
  <c r="F491" i="3" s="1"/>
  <c r="D492" i="3" l="1"/>
  <c r="F492" i="3" s="1"/>
  <c r="D493" i="3" l="1"/>
  <c r="F493" i="3" s="1"/>
  <c r="D494" i="3" l="1"/>
  <c r="F494" i="3" s="1"/>
  <c r="D495" i="3" l="1"/>
  <c r="F495" i="3" s="1"/>
  <c r="D496" i="3" l="1"/>
  <c r="F496" i="3" s="1"/>
  <c r="D497" i="3" l="1"/>
  <c r="F497" i="3" s="1"/>
  <c r="D498" i="3" l="1"/>
  <c r="F498" i="3" s="1"/>
  <c r="D499" i="3" l="1"/>
  <c r="F499" i="3" s="1"/>
  <c r="D500" i="3" l="1"/>
  <c r="F500" i="3" s="1"/>
  <c r="H500" i="3" s="1"/>
  <c r="H499" i="3" s="1"/>
  <c r="H498" i="3" s="1"/>
  <c r="H497" i="3" s="1"/>
  <c r="H496" i="3" s="1"/>
  <c r="H495" i="3" s="1"/>
  <c r="H494" i="3" s="1"/>
  <c r="H493" i="3" s="1"/>
  <c r="H492" i="3" s="1"/>
  <c r="H491" i="3" s="1"/>
  <c r="H490" i="3" s="1"/>
  <c r="H489" i="3" s="1"/>
  <c r="H488" i="3" s="1"/>
  <c r="H487" i="3" s="1"/>
  <c r="H486" i="3" s="1"/>
  <c r="H485" i="3" s="1"/>
  <c r="H484" i="3" s="1"/>
  <c r="H483" i="3" s="1"/>
  <c r="H482" i="3" s="1"/>
  <c r="H481" i="3" s="1"/>
  <c r="H480" i="3" s="1"/>
  <c r="H479" i="3" s="1"/>
  <c r="H478" i="3" s="1"/>
  <c r="H477" i="3" s="1"/>
  <c r="H476" i="3" s="1"/>
  <c r="H475" i="3" s="1"/>
  <c r="H474" i="3" s="1"/>
  <c r="H473" i="3" s="1"/>
  <c r="H472" i="3" s="1"/>
  <c r="H471" i="3" s="1"/>
  <c r="H470" i="3" s="1"/>
  <c r="H469" i="3" s="1"/>
  <c r="H468" i="3" s="1"/>
  <c r="H467" i="3" s="1"/>
  <c r="H466" i="3" s="1"/>
  <c r="H465" i="3" s="1"/>
  <c r="H464" i="3" s="1"/>
  <c r="H463" i="3" s="1"/>
  <c r="H462" i="3" s="1"/>
  <c r="H461" i="3" s="1"/>
  <c r="H460" i="3" s="1"/>
  <c r="H459" i="3" s="1"/>
  <c r="H458" i="3" s="1"/>
  <c r="H457" i="3" s="1"/>
  <c r="H456" i="3" s="1"/>
  <c r="H455" i="3" s="1"/>
  <c r="H454" i="3" s="1"/>
  <c r="H453" i="3" s="1"/>
  <c r="H452" i="3" s="1"/>
  <c r="H451" i="3" s="1"/>
  <c r="H450" i="3" s="1"/>
  <c r="H449" i="3" s="1"/>
  <c r="H448" i="3" s="1"/>
  <c r="H447" i="3" s="1"/>
  <c r="H446" i="3" s="1"/>
  <c r="H445" i="3" s="1"/>
  <c r="H444" i="3" s="1"/>
  <c r="H443" i="3" s="1"/>
  <c r="H442" i="3" s="1"/>
  <c r="H441" i="3" s="1"/>
  <c r="H440" i="3" s="1"/>
  <c r="H439" i="3" s="1"/>
  <c r="H438" i="3" s="1"/>
  <c r="H437" i="3" s="1"/>
  <c r="H436" i="3" s="1"/>
  <c r="H435" i="3" s="1"/>
  <c r="H434" i="3" s="1"/>
  <c r="H433" i="3" s="1"/>
  <c r="H432" i="3" s="1"/>
  <c r="H431" i="3" s="1"/>
  <c r="H430" i="3" s="1"/>
  <c r="H429" i="3" s="1"/>
  <c r="H428" i="3" s="1"/>
  <c r="H427" i="3" s="1"/>
  <c r="H426" i="3" s="1"/>
  <c r="H425" i="3" s="1"/>
  <c r="H424" i="3" s="1"/>
  <c r="H423" i="3" s="1"/>
  <c r="H422" i="3" s="1"/>
  <c r="H421" i="3" s="1"/>
  <c r="H420" i="3" s="1"/>
  <c r="H419" i="3" s="1"/>
  <c r="H418" i="3" s="1"/>
  <c r="H417" i="3" s="1"/>
  <c r="H416" i="3" s="1"/>
  <c r="H415" i="3" s="1"/>
  <c r="H414" i="3" s="1"/>
  <c r="H413" i="3" s="1"/>
  <c r="H412" i="3" s="1"/>
  <c r="H411" i="3" s="1"/>
  <c r="H410" i="3" s="1"/>
  <c r="H409" i="3" s="1"/>
  <c r="H408" i="3" s="1"/>
  <c r="H407" i="3" s="1"/>
  <c r="H406" i="3" s="1"/>
  <c r="H405" i="3" s="1"/>
  <c r="H404" i="3" s="1"/>
  <c r="H403" i="3" s="1"/>
  <c r="H402" i="3" s="1"/>
  <c r="H401" i="3" s="1"/>
  <c r="H400" i="3" s="1"/>
  <c r="H399" i="3" s="1"/>
  <c r="H398" i="3" s="1"/>
  <c r="H397" i="3" s="1"/>
  <c r="H396" i="3" s="1"/>
  <c r="H395" i="3" s="1"/>
  <c r="H394" i="3" s="1"/>
  <c r="H393" i="3" s="1"/>
  <c r="H392" i="3" s="1"/>
  <c r="H391" i="3" s="1"/>
  <c r="H390" i="3" s="1"/>
  <c r="H389" i="3" s="1"/>
  <c r="H388" i="3" s="1"/>
  <c r="H387" i="3" s="1"/>
  <c r="H386" i="3" s="1"/>
  <c r="H385" i="3" s="1"/>
  <c r="H384" i="3" s="1"/>
  <c r="H383" i="3" s="1"/>
  <c r="H382" i="3" s="1"/>
  <c r="H381" i="3" s="1"/>
  <c r="H380" i="3" s="1"/>
  <c r="H379" i="3" s="1"/>
  <c r="H378" i="3" s="1"/>
  <c r="H377" i="3" s="1"/>
  <c r="H376" i="3" s="1"/>
  <c r="H375" i="3" s="1"/>
  <c r="H374" i="3" s="1"/>
  <c r="H373" i="3" s="1"/>
  <c r="H372" i="3" s="1"/>
  <c r="H371" i="3" s="1"/>
  <c r="H370" i="3" s="1"/>
  <c r="H369" i="3" s="1"/>
  <c r="H368" i="3" s="1"/>
  <c r="H367" i="3" s="1"/>
  <c r="H366" i="3" s="1"/>
  <c r="H365" i="3" s="1"/>
  <c r="H364" i="3" s="1"/>
  <c r="H363" i="3" s="1"/>
  <c r="H362" i="3" s="1"/>
  <c r="H361" i="3" s="1"/>
  <c r="H360" i="3" s="1"/>
  <c r="H359" i="3" s="1"/>
  <c r="H358" i="3" s="1"/>
  <c r="H357" i="3" s="1"/>
  <c r="H356" i="3" s="1"/>
  <c r="H355" i="3" s="1"/>
  <c r="H354" i="3" s="1"/>
  <c r="H353" i="3" s="1"/>
  <c r="H352" i="3" s="1"/>
  <c r="H351" i="3" s="1"/>
  <c r="H350" i="3" s="1"/>
  <c r="H349" i="3" s="1"/>
  <c r="H348" i="3" s="1"/>
  <c r="H347" i="3" s="1"/>
  <c r="H346" i="3" s="1"/>
  <c r="H345" i="3" s="1"/>
  <c r="H344" i="3" s="1"/>
  <c r="H343" i="3" s="1"/>
  <c r="H342" i="3" s="1"/>
  <c r="H341" i="3" s="1"/>
  <c r="H340" i="3" s="1"/>
  <c r="H339" i="3" s="1"/>
  <c r="H338" i="3" s="1"/>
  <c r="H337" i="3" s="1"/>
  <c r="H336" i="3" s="1"/>
  <c r="H335" i="3" s="1"/>
  <c r="H334" i="3" s="1"/>
  <c r="H333" i="3" s="1"/>
  <c r="H332" i="3" s="1"/>
  <c r="H331" i="3" s="1"/>
  <c r="H330" i="3" s="1"/>
  <c r="H329" i="3" s="1"/>
  <c r="H328" i="3" s="1"/>
  <c r="H327" i="3" s="1"/>
  <c r="H326" i="3" s="1"/>
  <c r="H325" i="3" s="1"/>
  <c r="H324" i="3" s="1"/>
  <c r="H323" i="3" s="1"/>
  <c r="H322" i="3" s="1"/>
  <c r="H321" i="3" s="1"/>
  <c r="H320" i="3" s="1"/>
  <c r="H319" i="3" s="1"/>
  <c r="H318" i="3" s="1"/>
  <c r="H317" i="3" s="1"/>
  <c r="H316" i="3" s="1"/>
  <c r="H315" i="3" s="1"/>
  <c r="H314" i="3" s="1"/>
  <c r="H313" i="3" s="1"/>
  <c r="H312" i="3" s="1"/>
  <c r="H311" i="3" s="1"/>
  <c r="H310" i="3" s="1"/>
  <c r="H309" i="3" s="1"/>
  <c r="H308" i="3" s="1"/>
  <c r="H307" i="3" s="1"/>
  <c r="H306" i="3" s="1"/>
  <c r="H305" i="3" s="1"/>
  <c r="H304" i="3" s="1"/>
  <c r="H303" i="3" s="1"/>
  <c r="H302" i="3" s="1"/>
  <c r="H301" i="3" s="1"/>
  <c r="H300" i="3" s="1"/>
  <c r="H299" i="3" s="1"/>
  <c r="H298" i="3" s="1"/>
  <c r="H297" i="3" s="1"/>
  <c r="H296" i="3" s="1"/>
  <c r="H295" i="3" s="1"/>
  <c r="H294" i="3" s="1"/>
  <c r="H293" i="3" s="1"/>
  <c r="H292" i="3" s="1"/>
  <c r="H291" i="3" s="1"/>
  <c r="H290" i="3" s="1"/>
  <c r="H289" i="3" s="1"/>
  <c r="H288" i="3" s="1"/>
  <c r="H287" i="3" s="1"/>
  <c r="H286" i="3" s="1"/>
  <c r="H285" i="3" s="1"/>
  <c r="H284" i="3" s="1"/>
  <c r="H283" i="3" s="1"/>
  <c r="H282" i="3" s="1"/>
  <c r="H281" i="3" s="1"/>
  <c r="H280" i="3" s="1"/>
  <c r="H279" i="3" s="1"/>
  <c r="H278" i="3" s="1"/>
  <c r="H277" i="3" s="1"/>
  <c r="H276" i="3" s="1"/>
  <c r="H275" i="3" s="1"/>
  <c r="H274" i="3" s="1"/>
  <c r="H273" i="3" s="1"/>
  <c r="H272" i="3" s="1"/>
  <c r="H271" i="3" s="1"/>
  <c r="H270" i="3" s="1"/>
  <c r="H269" i="3" s="1"/>
  <c r="H268" i="3" s="1"/>
  <c r="H267" i="3" s="1"/>
  <c r="H266" i="3" s="1"/>
  <c r="H265" i="3" s="1"/>
  <c r="H264" i="3" s="1"/>
  <c r="H263" i="3" s="1"/>
  <c r="H262" i="3" s="1"/>
  <c r="H261" i="3" s="1"/>
  <c r="H260" i="3" s="1"/>
  <c r="H259" i="3" s="1"/>
  <c r="H258" i="3" s="1"/>
  <c r="H257" i="3" s="1"/>
  <c r="H256" i="3" s="1"/>
  <c r="H255" i="3" s="1"/>
  <c r="H254" i="3" s="1"/>
  <c r="H253" i="3" s="1"/>
  <c r="H252" i="3" s="1"/>
  <c r="H251" i="3" s="1"/>
  <c r="H250" i="3" s="1"/>
  <c r="H249" i="3" s="1"/>
  <c r="H248" i="3" s="1"/>
  <c r="H247" i="3" s="1"/>
  <c r="H246" i="3" s="1"/>
  <c r="H245" i="3" s="1"/>
  <c r="H244" i="3" s="1"/>
  <c r="H243" i="3" s="1"/>
  <c r="H242" i="3" s="1"/>
  <c r="H241" i="3" s="1"/>
  <c r="H240" i="3" s="1"/>
  <c r="H239" i="3" s="1"/>
  <c r="H238" i="3" s="1"/>
  <c r="H237" i="3" s="1"/>
  <c r="H236" i="3" s="1"/>
  <c r="H235" i="3" s="1"/>
  <c r="H234" i="3" s="1"/>
  <c r="H233" i="3" s="1"/>
  <c r="H232" i="3" s="1"/>
  <c r="H231" i="3" s="1"/>
  <c r="H230" i="3" s="1"/>
  <c r="H229" i="3" s="1"/>
  <c r="H228" i="3" s="1"/>
  <c r="H227" i="3" s="1"/>
  <c r="H226" i="3" s="1"/>
  <c r="H225" i="3" s="1"/>
  <c r="H224" i="3" s="1"/>
  <c r="H223" i="3" s="1"/>
  <c r="H222" i="3" s="1"/>
  <c r="H221" i="3" s="1"/>
  <c r="H220" i="3" s="1"/>
  <c r="H219" i="3" s="1"/>
  <c r="H218" i="3" s="1"/>
  <c r="H217" i="3" s="1"/>
  <c r="H216" i="3" s="1"/>
  <c r="H215" i="3" s="1"/>
  <c r="H214" i="3" s="1"/>
  <c r="H213" i="3" s="1"/>
  <c r="H212" i="3" s="1"/>
  <c r="H211" i="3" s="1"/>
  <c r="H210" i="3" s="1"/>
  <c r="H209" i="3" s="1"/>
  <c r="H208" i="3" s="1"/>
  <c r="H207" i="3" s="1"/>
  <c r="H206" i="3" s="1"/>
  <c r="H205" i="3" s="1"/>
  <c r="H204" i="3" s="1"/>
  <c r="H203" i="3" s="1"/>
  <c r="H202" i="3" s="1"/>
  <c r="H201" i="3" s="1"/>
  <c r="H200" i="3" s="1"/>
  <c r="H199" i="3" s="1"/>
  <c r="H198" i="3" s="1"/>
  <c r="H197" i="3" s="1"/>
  <c r="H196" i="3" s="1"/>
  <c r="H195" i="3" s="1"/>
  <c r="H194" i="3" s="1"/>
  <c r="H193" i="3" s="1"/>
  <c r="H192" i="3" s="1"/>
  <c r="H191" i="3" s="1"/>
  <c r="H190" i="3" s="1"/>
  <c r="H189" i="3" s="1"/>
  <c r="H188" i="3" s="1"/>
  <c r="H187" i="3" s="1"/>
  <c r="H186" i="3" s="1"/>
  <c r="H185" i="3" s="1"/>
  <c r="H184" i="3" s="1"/>
  <c r="H183" i="3" s="1"/>
  <c r="H182" i="3" s="1"/>
  <c r="H181" i="3" s="1"/>
  <c r="H180" i="3" s="1"/>
  <c r="H179" i="3" s="1"/>
  <c r="H178" i="3" s="1"/>
  <c r="H177" i="3" s="1"/>
  <c r="H176" i="3" s="1"/>
  <c r="H175" i="3" s="1"/>
  <c r="H174" i="3" s="1"/>
  <c r="H173" i="3" s="1"/>
  <c r="H172" i="3" s="1"/>
  <c r="H171" i="3" s="1"/>
  <c r="H170" i="3" s="1"/>
  <c r="H169" i="3" s="1"/>
  <c r="H168" i="3" s="1"/>
  <c r="H167" i="3" s="1"/>
  <c r="H166" i="3" s="1"/>
  <c r="H165" i="3" s="1"/>
  <c r="H164" i="3" s="1"/>
  <c r="H163" i="3" s="1"/>
  <c r="H162" i="3" s="1"/>
  <c r="H161" i="3" s="1"/>
  <c r="H160" i="3" s="1"/>
  <c r="H159" i="3" s="1"/>
  <c r="H158" i="3" s="1"/>
  <c r="H157" i="3" s="1"/>
  <c r="H156" i="3" s="1"/>
  <c r="H155" i="3" s="1"/>
  <c r="H154" i="3" s="1"/>
  <c r="H153" i="3" s="1"/>
  <c r="H152" i="3" s="1"/>
  <c r="H151" i="3" s="1"/>
  <c r="H150" i="3" s="1"/>
  <c r="H149" i="3" s="1"/>
  <c r="H148" i="3" s="1"/>
  <c r="H147" i="3" s="1"/>
  <c r="H146" i="3" s="1"/>
  <c r="H145" i="3" s="1"/>
  <c r="H144" i="3" s="1"/>
  <c r="H143" i="3" s="1"/>
  <c r="H142" i="3" s="1"/>
  <c r="H141" i="3" s="1"/>
  <c r="H140" i="3" s="1"/>
  <c r="H139" i="3" s="1"/>
  <c r="H138" i="3" s="1"/>
  <c r="H137" i="3" s="1"/>
  <c r="H136" i="3" s="1"/>
  <c r="H135" i="3" s="1"/>
  <c r="H134" i="3" s="1"/>
  <c r="H133" i="3" s="1"/>
  <c r="H132" i="3" s="1"/>
  <c r="H131" i="3" s="1"/>
  <c r="H130" i="3" s="1"/>
  <c r="H129" i="3" s="1"/>
  <c r="H128" i="3" s="1"/>
  <c r="H127" i="3" s="1"/>
  <c r="H126" i="3" s="1"/>
  <c r="H125" i="3" s="1"/>
  <c r="H124" i="3" s="1"/>
  <c r="H123" i="3" s="1"/>
  <c r="H122" i="3" s="1"/>
  <c r="H121" i="3" s="1"/>
  <c r="H120" i="3" s="1"/>
  <c r="H119" i="3" s="1"/>
  <c r="H118" i="3" s="1"/>
  <c r="H117" i="3" s="1"/>
  <c r="H116" i="3" s="1"/>
  <c r="H115" i="3" s="1"/>
  <c r="H114" i="3" s="1"/>
  <c r="H113" i="3" s="1"/>
  <c r="H112" i="3" s="1"/>
  <c r="H111" i="3" s="1"/>
  <c r="H110" i="3" s="1"/>
  <c r="H109" i="3" s="1"/>
  <c r="H108" i="3" s="1"/>
  <c r="H107" i="3" s="1"/>
  <c r="H106" i="3" s="1"/>
  <c r="H105" i="3" s="1"/>
  <c r="H104" i="3" s="1"/>
  <c r="H103" i="3" s="1"/>
  <c r="H102" i="3" s="1"/>
  <c r="H101" i="3" s="1"/>
  <c r="H100" i="3" s="1"/>
  <c r="H99" i="3" s="1"/>
  <c r="H98" i="3" s="1"/>
  <c r="H97" i="3" s="1"/>
  <c r="H96" i="3" s="1"/>
  <c r="H95" i="3" s="1"/>
  <c r="H94" i="3" s="1"/>
  <c r="H93" i="3" s="1"/>
  <c r="H92" i="3" s="1"/>
  <c r="H91" i="3" s="1"/>
  <c r="H90" i="3" s="1"/>
  <c r="H89" i="3" s="1"/>
  <c r="H88" i="3" s="1"/>
  <c r="H87" i="3" s="1"/>
  <c r="H86" i="3" s="1"/>
  <c r="H85" i="3" s="1"/>
  <c r="H84" i="3" s="1"/>
  <c r="H83" i="3" s="1"/>
  <c r="H82" i="3" s="1"/>
  <c r="H81" i="3" s="1"/>
  <c r="H80" i="3" s="1"/>
  <c r="H79" i="3" s="1"/>
  <c r="H78" i="3" s="1"/>
  <c r="H77" i="3" s="1"/>
  <c r="H76" i="3" s="1"/>
  <c r="H75" i="3" s="1"/>
  <c r="H74" i="3" s="1"/>
  <c r="H73" i="3" s="1"/>
  <c r="H72" i="3" s="1"/>
  <c r="H71" i="3" s="1"/>
  <c r="H70" i="3" s="1"/>
  <c r="H69" i="3" s="1"/>
  <c r="H68" i="3" s="1"/>
  <c r="H67" i="3" s="1"/>
  <c r="H66" i="3" s="1"/>
  <c r="H65" i="3" s="1"/>
  <c r="H64" i="3" s="1"/>
  <c r="H63" i="3" s="1"/>
  <c r="H62" i="3" s="1"/>
  <c r="H61" i="3" s="1"/>
  <c r="H60" i="3" s="1"/>
  <c r="H59" i="3" s="1"/>
  <c r="H58" i="3" s="1"/>
  <c r="H57" i="3" s="1"/>
  <c r="H56" i="3" s="1"/>
  <c r="H55" i="3" s="1"/>
  <c r="H54" i="3" s="1"/>
  <c r="H53" i="3" s="1"/>
  <c r="H52" i="3" s="1"/>
  <c r="H51" i="3" s="1"/>
  <c r="H50" i="3" s="1"/>
  <c r="H49" i="3" s="1"/>
  <c r="H48" i="3" s="1"/>
  <c r="H47" i="3" s="1"/>
  <c r="H46" i="3" s="1"/>
  <c r="H45" i="3" s="1"/>
  <c r="H44" i="3" s="1"/>
  <c r="H43" i="3" s="1"/>
  <c r="H42" i="3" s="1"/>
  <c r="H41" i="3" s="1"/>
  <c r="H40" i="3" s="1"/>
  <c r="H39" i="3" s="1"/>
  <c r="H38" i="3" s="1"/>
  <c r="H37" i="3" s="1"/>
  <c r="H36" i="3" s="1"/>
  <c r="H35" i="3" s="1"/>
  <c r="H34" i="3" s="1"/>
  <c r="H33" i="3" s="1"/>
  <c r="H32" i="3" s="1"/>
  <c r="H31" i="3" s="1"/>
  <c r="H30" i="3" s="1"/>
  <c r="H29" i="3" s="1"/>
  <c r="H28" i="3" s="1"/>
  <c r="H27" i="3" s="1"/>
  <c r="H26" i="3" s="1"/>
  <c r="H25" i="3" s="1"/>
  <c r="H24" i="3" s="1"/>
  <c r="H23" i="3" s="1"/>
  <c r="H22" i="3" s="1"/>
  <c r="H21" i="3" l="1"/>
</calcChain>
</file>

<file path=xl/sharedStrings.xml><?xml version="1.0" encoding="utf-8"?>
<sst xmlns="http://schemas.openxmlformats.org/spreadsheetml/2006/main" count="75" uniqueCount="47">
  <si>
    <t>StormChamber Staged Storage</t>
  </si>
  <si>
    <t>Project:</t>
  </si>
  <si>
    <t>Location:</t>
  </si>
  <si>
    <t>Date:</t>
  </si>
  <si>
    <t>SC-44</t>
  </si>
  <si>
    <t>Imperial</t>
  </si>
  <si>
    <t>Metric</t>
  </si>
  <si>
    <t>No</t>
  </si>
  <si>
    <t>Yes</t>
  </si>
  <si>
    <t>Chamber Dimensions</t>
  </si>
  <si>
    <t xml:space="preserve">Height </t>
  </si>
  <si>
    <t xml:space="preserve">Width </t>
  </si>
  <si>
    <t xml:space="preserve">Length </t>
  </si>
  <si>
    <t>Total Number of Chambers</t>
  </si>
  <si>
    <t>Total Number of Rows</t>
  </si>
  <si>
    <t>Choose a Chamber Model</t>
  </si>
  <si>
    <t>Engineer:</t>
  </si>
  <si>
    <t>SC-34W</t>
  </si>
  <si>
    <t>Stone Void (Industry Standard is 40%)</t>
  </si>
  <si>
    <t>SC-34E</t>
  </si>
  <si>
    <t>Border width</t>
  </si>
  <si>
    <t>Choose Chamber Model</t>
  </si>
  <si>
    <t>stone above min</t>
  </si>
  <si>
    <t>stone above max</t>
  </si>
  <si>
    <t>stone below min</t>
  </si>
  <si>
    <t>space between min</t>
  </si>
  <si>
    <t>IMPERIAL</t>
  </si>
  <si>
    <t>METRIC</t>
  </si>
  <si>
    <t>Choose Measurement Type</t>
  </si>
  <si>
    <t>SC-18</t>
  </si>
  <si>
    <t>note: best way to include the start and ends is to have a separate column for start/end chambers</t>
  </si>
  <si>
    <t>Incremental                                   Single Chamber                           (cubic feet)</t>
  </si>
  <si>
    <t>Height of System                                       (inches)</t>
  </si>
  <si>
    <t>Incremental                                   Total Chambers                             (cubic feet)</t>
  </si>
  <si>
    <t>Incremental                                  Stone                                   (cubic feet)</t>
  </si>
  <si>
    <t>Incremental                                             Chamber &amp; Stone                                   (cubic feet)</t>
  </si>
  <si>
    <t>Cumulative                               Chamber &amp; Stone                                 (cubic feet)</t>
  </si>
  <si>
    <t>Elevation (feet)</t>
  </si>
  <si>
    <t>Height of System (mm)</t>
  </si>
  <si>
    <t>Incremental Single Chamber (cubic meters)</t>
  </si>
  <si>
    <t>Incremental Total Chambers (cubic meters)</t>
  </si>
  <si>
    <t>Incremental Stone           (cubic meters)</t>
  </si>
  <si>
    <t>Incremental Chamber &amp; Stone             (cubic meters)</t>
  </si>
  <si>
    <t>Cumulative Chamber and Stone             (cubic meters)</t>
  </si>
  <si>
    <t>Elevation (meters)</t>
  </si>
  <si>
    <t>Visit us at ndspro.com, or                                                                        for assistance, contact us at (888) 825-4716</t>
  </si>
  <si>
    <t>Total Storage shown here may be less than the total storage shown on the StormChamber Product Calculator. Refer to the Product Calulator for actual total storage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</si>
</sst>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;;;"/>
    <numFmt numFmtId="166" formatCode="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scheme val="minor"/>
    </font>
    <font>
      <i/>
      <sz val="8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Verdana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sz val="11"/>
      <color theme="1" tint="0.499984740745262"/>
      <name val="Webdings"/>
      <family val="1"/>
      <charset val="2"/>
    </font>
    <font>
      <sz val="11"/>
      <name val="Calibri"/>
      <family val="2"/>
    </font>
    <font>
      <b/>
      <sz val="1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B9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ont="1"/>
    <xf numFmtId="0" fontId="3" fillId="0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NumberFormat="1" applyBorder="1" applyProtection="1">
      <protection hidden="1"/>
    </xf>
    <xf numFmtId="0" fontId="0" fillId="0" borderId="0" xfId="0" applyNumberFormat="1" applyProtection="1">
      <protection hidden="1"/>
    </xf>
    <xf numFmtId="0" fontId="4" fillId="0" borderId="0" xfId="0" applyNumberFormat="1" applyFont="1" applyBorder="1" applyAlignment="1" applyProtection="1">
      <protection hidden="1"/>
    </xf>
    <xf numFmtId="0" fontId="0" fillId="0" borderId="0" xfId="0" applyNumberFormat="1" applyAlignment="1" applyProtection="1">
      <alignment horizontal="left"/>
      <protection hidden="1"/>
    </xf>
    <xf numFmtId="0" fontId="0" fillId="0" borderId="0" xfId="0" applyNumberFormat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NumberFormat="1" applyFont="1" applyBorder="1" applyAlignment="1" applyProtection="1">
      <protection hidden="1"/>
    </xf>
    <xf numFmtId="0" fontId="12" fillId="0" borderId="0" xfId="0" applyNumberFormat="1" applyFont="1" applyBorder="1" applyAlignment="1" applyProtection="1">
      <protection hidden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2" fontId="0" fillId="0" borderId="0" xfId="0" applyNumberFormat="1" applyProtection="1">
      <protection hidden="1"/>
    </xf>
    <xf numFmtId="2" fontId="0" fillId="0" borderId="0" xfId="1" applyNumberFormat="1" applyFont="1" applyAlignment="1" applyProtection="1">
      <alignment horizontal="center"/>
      <protection hidden="1"/>
    </xf>
    <xf numFmtId="2" fontId="0" fillId="0" borderId="0" xfId="1" applyNumberFormat="1" applyFont="1" applyProtection="1">
      <protection hidden="1"/>
    </xf>
    <xf numFmtId="2" fontId="0" fillId="0" borderId="0" xfId="0" applyNumberFormat="1" applyFill="1" applyBorder="1" applyProtection="1">
      <protection hidden="1"/>
    </xf>
    <xf numFmtId="0" fontId="17" fillId="0" borderId="10" xfId="0" applyNumberFormat="1" applyFont="1" applyFill="1" applyBorder="1" applyAlignment="1" applyProtection="1">
      <alignment horizontal="center"/>
      <protection locked="0" hidden="1"/>
    </xf>
    <xf numFmtId="0" fontId="2" fillId="0" borderId="10" xfId="0" applyNumberFormat="1" applyFont="1" applyFill="1" applyBorder="1" applyAlignment="1" applyProtection="1">
      <alignment horizontal="center"/>
      <protection locked="0" hidden="1"/>
    </xf>
    <xf numFmtId="9" fontId="2" fillId="0" borderId="10" xfId="2" applyFont="1" applyFill="1" applyBorder="1" applyAlignment="1" applyProtection="1">
      <alignment horizontal="center"/>
      <protection locked="0" hidden="1"/>
    </xf>
    <xf numFmtId="0" fontId="2" fillId="0" borderId="12" xfId="0" applyNumberFormat="1" applyFont="1" applyFill="1" applyBorder="1" applyAlignment="1" applyProtection="1">
      <alignment horizontal="center"/>
      <protection locked="0" hidden="1"/>
    </xf>
    <xf numFmtId="164" fontId="1" fillId="0" borderId="0" xfId="1" applyNumberFormat="1" applyFont="1" applyFill="1" applyBorder="1" applyAlignment="1" applyProtection="1">
      <alignment horizontal="center"/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65" fontId="21" fillId="0" borderId="0" xfId="0" applyNumberFormat="1" applyFont="1" applyBorder="1" applyAlignment="1" applyProtection="1">
      <protection locked="0" hidden="1"/>
    </xf>
    <xf numFmtId="164" fontId="0" fillId="0" borderId="0" xfId="0" applyNumberFormat="1" applyProtection="1">
      <protection hidden="1"/>
    </xf>
    <xf numFmtId="164" fontId="8" fillId="0" borderId="0" xfId="0" applyNumberFormat="1" applyFont="1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6" fillId="0" borderId="0" xfId="0" applyNumberFormat="1" applyFont="1" applyBorder="1" applyAlignment="1" applyProtection="1">
      <alignment horizontal="center"/>
      <protection hidden="1"/>
    </xf>
    <xf numFmtId="0" fontId="14" fillId="0" borderId="0" xfId="0" applyNumberFormat="1" applyFont="1" applyBorder="1" applyAlignment="1" applyProtection="1">
      <alignment vertical="center" wrapText="1"/>
      <protection hidden="1"/>
    </xf>
    <xf numFmtId="0" fontId="13" fillId="0" borderId="0" xfId="0" applyNumberFormat="1" applyFont="1" applyBorder="1" applyAlignment="1" applyProtection="1">
      <alignment vertical="top" wrapText="1"/>
      <protection hidden="1"/>
    </xf>
    <xf numFmtId="0" fontId="16" fillId="0" borderId="0" xfId="0" applyNumberFormat="1" applyFont="1" applyBorder="1" applyProtection="1">
      <protection hidden="1"/>
    </xf>
    <xf numFmtId="0" fontId="16" fillId="0" borderId="0" xfId="0" applyNumberFormat="1" applyFont="1" applyProtection="1">
      <protection hidden="1"/>
    </xf>
    <xf numFmtId="0" fontId="16" fillId="0" borderId="0" xfId="0" applyNumberFormat="1" applyFont="1" applyBorder="1" applyAlignment="1" applyProtection="1">
      <alignment horizontal="center"/>
      <protection hidden="1"/>
    </xf>
    <xf numFmtId="0" fontId="0" fillId="0" borderId="0" xfId="0" applyNumberFormat="1" applyBorder="1" applyAlignment="1" applyProtection="1">
      <alignment vertical="center"/>
      <protection hidden="1"/>
    </xf>
    <xf numFmtId="9" fontId="2" fillId="0" borderId="0" xfId="2" applyFont="1" applyFill="1" applyBorder="1" applyAlignment="1" applyProtection="1">
      <alignment horizontal="center"/>
      <protection hidden="1"/>
    </xf>
    <xf numFmtId="0" fontId="17" fillId="0" borderId="0" xfId="0" applyNumberFormat="1" applyFont="1" applyFill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 vertical="top"/>
      <protection hidden="1"/>
    </xf>
    <xf numFmtId="0" fontId="11" fillId="0" borderId="0" xfId="0" applyFont="1" applyBorder="1" applyAlignment="1" applyProtection="1">
      <alignment vertical="top"/>
      <protection hidden="1"/>
    </xf>
    <xf numFmtId="164" fontId="0" fillId="0" borderId="0" xfId="1" applyNumberFormat="1" applyFont="1" applyBorder="1" applyAlignment="1" applyProtection="1">
      <alignment horizontal="center" vertical="center" wrapText="1"/>
      <protection hidden="1"/>
    </xf>
    <xf numFmtId="0" fontId="16" fillId="0" borderId="0" xfId="0" applyNumberFormat="1" applyFont="1" applyAlignment="1" applyProtection="1">
      <alignment horizontal="right" wrapText="1"/>
      <protection hidden="1"/>
    </xf>
    <xf numFmtId="0" fontId="16" fillId="0" borderId="0" xfId="1" applyNumberFormat="1" applyFont="1" applyProtection="1"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22" fillId="0" borderId="0" xfId="3" applyNumberFormat="1" applyFont="1" applyFill="1" applyBorder="1" applyAlignment="1" applyProtection="1">
      <alignment horizontal="center" vertical="center"/>
      <protection hidden="1"/>
    </xf>
    <xf numFmtId="165" fontId="21" fillId="0" borderId="0" xfId="0" applyNumberFormat="1" applyFont="1" applyProtection="1">
      <protection hidden="1"/>
    </xf>
    <xf numFmtId="0" fontId="0" fillId="0" borderId="14" xfId="0" applyNumberFormat="1" applyBorder="1" applyProtection="1">
      <protection hidden="1"/>
    </xf>
    <xf numFmtId="0" fontId="17" fillId="0" borderId="12" xfId="0" applyNumberFormat="1" applyFont="1" applyFill="1" applyBorder="1" applyAlignment="1" applyProtection="1">
      <alignment horizontal="center"/>
      <protection locked="0" hidden="1"/>
    </xf>
    <xf numFmtId="0" fontId="5" fillId="0" borderId="10" xfId="0" applyFont="1" applyBorder="1" applyAlignment="1" applyProtection="1">
      <alignment horizontal="center"/>
      <protection locked="0" hidden="1"/>
    </xf>
    <xf numFmtId="164" fontId="0" fillId="0" borderId="0" xfId="1" applyNumberFormat="1" applyFont="1" applyBorder="1" applyAlignment="1" applyProtection="1">
      <alignment horizontal="center"/>
      <protection hidden="1"/>
    </xf>
    <xf numFmtId="2" fontId="0" fillId="0" borderId="6" xfId="1" applyNumberFormat="1" applyFont="1" applyBorder="1" applyAlignment="1" applyProtection="1">
      <alignment horizontal="center" vertical="center" wrapText="1"/>
      <protection hidden="1"/>
    </xf>
    <xf numFmtId="2" fontId="0" fillId="0" borderId="4" xfId="1" applyNumberFormat="1" applyFont="1" applyBorder="1" applyAlignment="1" applyProtection="1">
      <alignment horizontal="center"/>
      <protection hidden="1"/>
    </xf>
    <xf numFmtId="2" fontId="1" fillId="0" borderId="4" xfId="1" applyNumberFormat="1" applyFont="1" applyFill="1" applyBorder="1" applyAlignment="1" applyProtection="1">
      <alignment horizontal="center"/>
      <protection hidden="1"/>
    </xf>
    <xf numFmtId="2" fontId="16" fillId="0" borderId="0" xfId="1" applyNumberFormat="1" applyFont="1" applyProtection="1">
      <protection hidden="1"/>
    </xf>
    <xf numFmtId="2" fontId="0" fillId="0" borderId="0" xfId="1" applyNumberFormat="1" applyFont="1" applyBorder="1" applyAlignment="1" applyProtection="1">
      <alignment horizontal="center" vertical="center" wrapText="1"/>
      <protection hidden="1"/>
    </xf>
    <xf numFmtId="2" fontId="1" fillId="0" borderId="0" xfId="1" applyNumberFormat="1" applyFont="1" applyFill="1" applyBorder="1" applyAlignment="1" applyProtection="1">
      <alignment horizontal="center"/>
      <protection hidden="1"/>
    </xf>
    <xf numFmtId="2" fontId="0" fillId="0" borderId="0" xfId="0" applyNumberFormat="1" applyBorder="1" applyProtection="1">
      <protection hidden="1"/>
    </xf>
    <xf numFmtId="2" fontId="0" fillId="0" borderId="6" xfId="1" applyNumberFormat="1" applyFont="1" applyBorder="1" applyAlignment="1" applyProtection="1">
      <alignment horizontal="center"/>
      <protection hidden="1"/>
    </xf>
    <xf numFmtId="1" fontId="0" fillId="0" borderId="4" xfId="1" applyNumberFormat="1" applyFont="1" applyBorder="1" applyAlignment="1" applyProtection="1">
      <alignment horizontal="center" vertical="center" wrapText="1"/>
      <protection hidden="1"/>
    </xf>
    <xf numFmtId="1" fontId="0" fillId="0" borderId="0" xfId="1" applyNumberFormat="1" applyFont="1" applyBorder="1" applyAlignment="1" applyProtection="1">
      <alignment horizontal="center" vertical="center" wrapText="1"/>
      <protection hidden="1"/>
    </xf>
    <xf numFmtId="2" fontId="16" fillId="0" borderId="0" xfId="0" applyNumberFormat="1" applyFont="1" applyProtection="1">
      <protection hidden="1"/>
    </xf>
    <xf numFmtId="166" fontId="16" fillId="0" borderId="4" xfId="1" applyNumberFormat="1" applyFont="1" applyBorder="1" applyAlignment="1" applyProtection="1">
      <alignment horizontal="center"/>
      <protection hidden="1"/>
    </xf>
    <xf numFmtId="166" fontId="16" fillId="0" borderId="0" xfId="1" applyNumberFormat="1" applyFont="1" applyBorder="1" applyAlignment="1" applyProtection="1">
      <alignment horizontal="center"/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26" fillId="2" borderId="5" xfId="0" applyFont="1" applyFill="1" applyBorder="1" applyAlignment="1" applyProtection="1">
      <alignment horizontal="center" vertical="center" wrapText="1"/>
      <protection hidden="1"/>
    </xf>
    <xf numFmtId="2" fontId="0" fillId="0" borderId="0" xfId="1" applyNumberFormat="1" applyFont="1" applyBorder="1" applyAlignment="1" applyProtection="1">
      <alignment horizontal="center"/>
      <protection hidden="1"/>
    </xf>
    <xf numFmtId="0" fontId="18" fillId="0" borderId="0" xfId="0" applyNumberFormat="1" applyFont="1" applyBorder="1" applyAlignment="1" applyProtection="1">
      <alignment horizontal="center"/>
      <protection hidden="1"/>
    </xf>
    <xf numFmtId="0" fontId="23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26" fillId="2" borderId="7" xfId="0" applyFont="1" applyFill="1" applyBorder="1" applyAlignment="1" applyProtection="1">
      <alignment horizontal="center" vertical="center" wrapText="1"/>
      <protection hidden="1"/>
    </xf>
    <xf numFmtId="166" fontId="0" fillId="0" borderId="0" xfId="1" applyNumberFormat="1" applyFont="1" applyBorder="1" applyAlignment="1" applyProtection="1">
      <alignment horizontal="center"/>
      <protection hidden="1"/>
    </xf>
    <xf numFmtId="0" fontId="16" fillId="0" borderId="0" xfId="0" applyNumberFormat="1" applyFont="1" applyAlignment="1" applyProtection="1">
      <alignment horizontal="right"/>
      <protection hidden="1"/>
    </xf>
    <xf numFmtId="166" fontId="0" fillId="0" borderId="4" xfId="1" applyNumberFormat="1" applyFont="1" applyBorder="1" applyAlignment="1" applyProtection="1">
      <alignment horizontal="center"/>
      <protection hidden="1"/>
    </xf>
    <xf numFmtId="2" fontId="0" fillId="0" borderId="0" xfId="1" applyNumberFormat="1" applyFont="1" applyBorder="1" applyAlignment="1" applyProtection="1">
      <alignment horizontal="center"/>
      <protection hidden="1"/>
    </xf>
    <xf numFmtId="0" fontId="10" fillId="2" borderId="0" xfId="0" applyNumberFormat="1" applyFont="1" applyFill="1" applyBorder="1" applyAlignment="1" applyProtection="1">
      <alignment horizontal="left" vertical="center"/>
      <protection hidden="1"/>
    </xf>
    <xf numFmtId="0" fontId="24" fillId="2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NumberFormat="1" applyBorder="1" applyAlignment="1" applyProtection="1">
      <alignment horizontal="left" vertical="center"/>
      <protection hidden="1"/>
    </xf>
    <xf numFmtId="0" fontId="0" fillId="0" borderId="2" xfId="0" applyNumberFormat="1" applyBorder="1" applyAlignment="1" applyProtection="1">
      <alignment horizontal="left" vertical="center"/>
      <protection hidden="1"/>
    </xf>
    <xf numFmtId="0" fontId="0" fillId="0" borderId="13" xfId="0" applyNumberFormat="1" applyBorder="1" applyAlignment="1" applyProtection="1">
      <alignment horizontal="left" vertical="center"/>
      <protection hidden="1"/>
    </xf>
    <xf numFmtId="0" fontId="12" fillId="0" borderId="0" xfId="0" applyNumberFormat="1" applyFont="1" applyBorder="1" applyAlignment="1" applyProtection="1">
      <alignment horizontal="left"/>
      <protection hidden="1"/>
    </xf>
    <xf numFmtId="0" fontId="9" fillId="0" borderId="0" xfId="0" applyNumberFormat="1" applyFont="1" applyAlignment="1" applyProtection="1">
      <alignment horizontal="left"/>
      <protection hidden="1"/>
    </xf>
    <xf numFmtId="0" fontId="0" fillId="0" borderId="8" xfId="0" applyNumberFormat="1" applyBorder="1" applyAlignment="1" applyProtection="1">
      <alignment horizontal="left"/>
      <protection hidden="1"/>
    </xf>
    <xf numFmtId="0" fontId="0" fillId="0" borderId="9" xfId="0" applyNumberFormat="1" applyBorder="1" applyAlignment="1" applyProtection="1">
      <alignment horizontal="left"/>
      <protection hidden="1"/>
    </xf>
    <xf numFmtId="0" fontId="0" fillId="0" borderId="11" xfId="0" applyNumberForma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6" fillId="0" borderId="8" xfId="0" applyNumberFormat="1" applyFont="1" applyBorder="1" applyAlignment="1" applyProtection="1">
      <alignment horizontal="left"/>
      <protection hidden="1"/>
    </xf>
    <xf numFmtId="0" fontId="16" fillId="0" borderId="9" xfId="0" applyNumberFormat="1" applyFont="1" applyBorder="1" applyAlignment="1" applyProtection="1">
      <alignment horizontal="left"/>
      <protection hidden="1"/>
    </xf>
    <xf numFmtId="0" fontId="16" fillId="0" borderId="11" xfId="0" applyNumberFormat="1" applyFont="1" applyBorder="1" applyAlignment="1" applyProtection="1">
      <alignment horizontal="left"/>
      <protection hidden="1"/>
    </xf>
    <xf numFmtId="0" fontId="23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23" fillId="0" borderId="15" xfId="3" applyNumberFormat="1" applyFont="1" applyFill="1" applyBorder="1" applyAlignment="1" applyProtection="1">
      <alignment horizontal="center" vertical="center"/>
      <protection locked="0" hidden="1"/>
    </xf>
    <xf numFmtId="0" fontId="27" fillId="0" borderId="0" xfId="0" applyNumberFormat="1" applyFont="1" applyBorder="1" applyAlignment="1" applyProtection="1">
      <alignment horizontal="center" vertical="center" wrapText="1"/>
      <protection hidden="1"/>
    </xf>
    <xf numFmtId="0" fontId="23" fillId="0" borderId="8" xfId="3" applyNumberFormat="1" applyFont="1" applyFill="1" applyBorder="1" applyAlignment="1" applyProtection="1">
      <alignment horizontal="left" vertical="center"/>
      <protection hidden="1"/>
    </xf>
    <xf numFmtId="0" fontId="23" fillId="0" borderId="9" xfId="3" applyNumberFormat="1" applyFont="1" applyFill="1" applyBorder="1" applyAlignment="1" applyProtection="1">
      <alignment horizontal="left" vertical="center"/>
      <protection hidden="1"/>
    </xf>
    <xf numFmtId="0" fontId="26" fillId="2" borderId="8" xfId="0" applyFont="1" applyFill="1" applyBorder="1" applyAlignment="1" applyProtection="1">
      <alignment horizontal="center" vertical="center" wrapText="1"/>
      <protection hidden="1"/>
    </xf>
    <xf numFmtId="0" fontId="26" fillId="2" borderId="7" xfId="0" applyFont="1" applyFill="1" applyBorder="1" applyAlignment="1" applyProtection="1">
      <alignment horizontal="center" vertical="center" wrapText="1"/>
      <protection hidden="1"/>
    </xf>
    <xf numFmtId="2" fontId="0" fillId="0" borderId="2" xfId="1" applyNumberFormat="1" applyFont="1" applyBorder="1" applyAlignment="1" applyProtection="1">
      <alignment horizontal="center"/>
      <protection hidden="1"/>
    </xf>
    <xf numFmtId="2" fontId="0" fillId="0" borderId="3" xfId="1" applyNumberFormat="1" applyFont="1" applyBorder="1" applyAlignment="1" applyProtection="1">
      <alignment horizontal="center"/>
      <protection hidden="1"/>
    </xf>
    <xf numFmtId="166" fontId="0" fillId="0" borderId="0" xfId="1" applyNumberFormat="1" applyFont="1" applyBorder="1" applyAlignment="1" applyProtection="1">
      <alignment horizontal="center"/>
      <protection hidden="1"/>
    </xf>
    <xf numFmtId="0" fontId="5" fillId="0" borderId="16" xfId="0" applyFont="1" applyBorder="1" applyAlignment="1" applyProtection="1">
      <alignment horizontal="center"/>
      <protection locked="0" hidden="1"/>
    </xf>
    <xf numFmtId="0" fontId="5" fillId="0" borderId="15" xfId="0" applyFont="1" applyBorder="1" applyAlignment="1" applyProtection="1">
      <alignment horizontal="center"/>
      <protection locked="0" hidden="1"/>
    </xf>
    <xf numFmtId="0" fontId="0" fillId="0" borderId="5" xfId="0" applyNumberFormat="1" applyBorder="1" applyAlignment="1" applyProtection="1">
      <alignment horizontal="left" vertical="center"/>
      <protection hidden="1"/>
    </xf>
    <xf numFmtId="0" fontId="0" fillId="0" borderId="8" xfId="0" applyNumberFormat="1" applyBorder="1" applyAlignment="1" applyProtection="1">
      <alignment horizontal="left" vertical="center"/>
      <protection hidden="1"/>
    </xf>
    <xf numFmtId="0" fontId="16" fillId="0" borderId="0" xfId="0" applyNumberFormat="1" applyFont="1" applyAlignment="1" applyProtection="1">
      <alignment horizontal="right"/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16" fillId="0" borderId="0" xfId="0" applyNumberFormat="1" applyFont="1" applyAlignment="1" applyProtection="1">
      <alignment horizontal="center"/>
      <protection hidden="1"/>
    </xf>
    <xf numFmtId="166" fontId="0" fillId="0" borderId="2" xfId="1" applyNumberFormat="1" applyFont="1" applyBorder="1" applyAlignment="1" applyProtection="1">
      <alignment horizontal="center"/>
      <protection hidden="1"/>
    </xf>
    <xf numFmtId="166" fontId="0" fillId="0" borderId="3" xfId="1" applyNumberFormat="1" applyFont="1" applyBorder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center" vertical="top"/>
      <protection hidden="1"/>
    </xf>
    <xf numFmtId="165" fontId="21" fillId="0" borderId="0" xfId="0" applyNumberFormat="1" applyFont="1" applyBorder="1" applyProtection="1">
      <protection hidden="1"/>
    </xf>
    <xf numFmtId="165" fontId="26" fillId="0" borderId="0" xfId="0" applyNumberFormat="1" applyFont="1" applyBorder="1" applyAlignment="1" applyProtection="1">
      <alignment horizontal="right"/>
      <protection hidden="1"/>
    </xf>
    <xf numFmtId="165" fontId="26" fillId="0" borderId="0" xfId="0" applyNumberFormat="1" applyFont="1" applyBorder="1" applyAlignment="1" applyProtection="1">
      <alignment horizontal="center"/>
      <protection hidden="1"/>
    </xf>
    <xf numFmtId="165" fontId="26" fillId="0" borderId="0" xfId="0" applyNumberFormat="1" applyFont="1" applyBorder="1" applyAlignment="1" applyProtection="1">
      <alignment horizontal="right"/>
      <protection hidden="1"/>
    </xf>
    <xf numFmtId="165" fontId="21" fillId="0" borderId="0" xfId="0" applyNumberFormat="1" applyFont="1" applyBorder="1" applyAlignment="1" applyProtection="1">
      <alignment horizontal="center"/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5" fontId="28" fillId="0" borderId="0" xfId="0" applyNumberFormat="1" applyFont="1" applyBorder="1" applyAlignment="1" applyProtection="1">
      <protection hidden="1"/>
    </xf>
    <xf numFmtId="165" fontId="21" fillId="0" borderId="0" xfId="0" applyNumberFormat="1" applyFont="1" applyBorder="1" applyAlignment="1" applyProtection="1">
      <protection hidden="1"/>
    </xf>
    <xf numFmtId="165" fontId="21" fillId="0" borderId="0" xfId="0" applyNumberFormat="1" applyFont="1" applyBorder="1" applyAlignment="1" applyProtection="1">
      <alignment horizontal="right"/>
      <protection hidden="1"/>
    </xf>
    <xf numFmtId="165" fontId="21" fillId="0" borderId="0" xfId="0" applyNumberFormat="1" applyFont="1" applyAlignment="1" applyProtection="1">
      <alignment horizontal="right"/>
      <protection hidden="1"/>
    </xf>
    <xf numFmtId="165" fontId="26" fillId="0" borderId="0" xfId="0" applyNumberFormat="1" applyFont="1" applyAlignment="1" applyProtection="1">
      <alignment horizontal="right" wrapText="1"/>
      <protection hidden="1"/>
    </xf>
    <xf numFmtId="165" fontId="21" fillId="0" borderId="0" xfId="0" applyNumberFormat="1" applyFont="1" applyAlignment="1" applyProtection="1">
      <alignment horizontal="right" wrapText="1"/>
      <protection hidden="1"/>
    </xf>
    <xf numFmtId="165" fontId="29" fillId="0" borderId="0" xfId="0" applyNumberFormat="1" applyFont="1" applyBorder="1" applyAlignment="1" applyProtection="1">
      <protection hidden="1"/>
    </xf>
    <xf numFmtId="165" fontId="30" fillId="0" borderId="0" xfId="0" applyNumberFormat="1" applyFont="1" applyBorder="1" applyAlignment="1" applyProtection="1">
      <protection hidden="1"/>
    </xf>
    <xf numFmtId="165" fontId="29" fillId="0" borderId="0" xfId="0" applyNumberFormat="1" applyFont="1" applyBorder="1" applyAlignment="1" applyProtection="1">
      <alignment horizontal="center"/>
      <protection hidden="1"/>
    </xf>
    <xf numFmtId="165" fontId="29" fillId="0" borderId="0" xfId="0" applyNumberFormat="1" applyFont="1" applyBorder="1" applyAlignment="1" applyProtection="1">
      <alignment horizontal="center"/>
      <protection hidden="1"/>
    </xf>
    <xf numFmtId="165" fontId="26" fillId="0" borderId="0" xfId="0" applyNumberFormat="1" applyFont="1" applyFill="1" applyBorder="1" applyAlignment="1" applyProtection="1">
      <alignment horizontal="center"/>
      <protection hidden="1"/>
    </xf>
    <xf numFmtId="165" fontId="21" fillId="0" borderId="0" xfId="1" applyNumberFormat="1" applyFont="1" applyProtection="1">
      <protection hidden="1"/>
    </xf>
    <xf numFmtId="165" fontId="21" fillId="0" borderId="0" xfId="0" applyNumberFormat="1" applyFont="1" applyAlignment="1" applyProtection="1">
      <protection hidden="1"/>
    </xf>
    <xf numFmtId="165" fontId="31" fillId="0" borderId="0" xfId="0" applyNumberFormat="1" applyFont="1" applyBorder="1" applyAlignment="1" applyProtection="1">
      <alignment vertical="top"/>
      <protection hidden="1"/>
    </xf>
    <xf numFmtId="165" fontId="10" fillId="0" borderId="0" xfId="0" applyNumberFormat="1" applyFont="1" applyBorder="1" applyAlignment="1" applyProtection="1">
      <alignment vertical="center"/>
      <protection hidden="1"/>
    </xf>
    <xf numFmtId="165" fontId="31" fillId="0" borderId="0" xfId="0" applyNumberFormat="1" applyFont="1" applyBorder="1" applyAlignment="1" applyProtection="1">
      <alignment horizontal="center" vertical="top"/>
      <protection hidden="1"/>
    </xf>
    <xf numFmtId="165" fontId="21" fillId="0" borderId="0" xfId="0" applyNumberFormat="1" applyFont="1" applyAlignment="1" applyProtection="1">
      <alignment wrapText="1"/>
      <protection hidden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"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9"/>
  <colors>
    <mruColors>
      <color rgb="FF004B96"/>
      <color rgb="FF003E7C"/>
      <color rgb="FFCC0000"/>
      <color rgb="FFAB1111"/>
      <color rgb="FFFFCCFF"/>
      <color rgb="FFFEC0BE"/>
      <color rgb="FFFF9797"/>
      <color rgb="FFFFD08B"/>
      <color rgb="FFFFBF61"/>
      <color rgb="FFFEC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H$16" lockText="1" noThreeD="1"/>
</file>

<file path=xl/ctrlProps/ctrlProp2.xml><?xml version="1.0" encoding="utf-8"?>
<formControlPr xmlns="http://schemas.microsoft.com/office/spreadsheetml/2009/9/main" objectType="CheckBox" fmlaLink="$H$1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476250</xdr:colOff>
          <xdr:row>14</xdr:row>
          <xdr:rowOff>12700</xdr:rowOff>
        </xdr:from>
        <xdr:to>
          <xdr:col>8</xdr:col>
          <xdr:colOff>374650</xdr:colOff>
          <xdr:row>15</xdr:row>
          <xdr:rowOff>101600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Include Perimeter Stone in Calculations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266139</xdr:colOff>
      <xdr:row>7</xdr:row>
      <xdr:rowOff>134722</xdr:rowOff>
    </xdr:from>
    <xdr:to>
      <xdr:col>8</xdr:col>
      <xdr:colOff>1158109</xdr:colOff>
      <xdr:row>8</xdr:row>
      <xdr:rowOff>232989</xdr:rowOff>
    </xdr:to>
    <xdr:pic>
      <xdr:nvPicPr>
        <xdr:cNvPr id="4" name="Picture 3" descr="StormChamber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347"/>
        <a:stretch/>
      </xdr:blipFill>
      <xdr:spPr>
        <a:xfrm>
          <a:off x="6401827" y="1595222"/>
          <a:ext cx="2082595" cy="336392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</xdr:row>
      <xdr:rowOff>71437</xdr:rowOff>
    </xdr:from>
    <xdr:to>
      <xdr:col>8</xdr:col>
      <xdr:colOff>958103</xdr:colOff>
      <xdr:row>6</xdr:row>
      <xdr:rowOff>88634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063" y="579437"/>
          <a:ext cx="3085353" cy="850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328705</xdr:colOff>
      <xdr:row>7</xdr:row>
      <xdr:rowOff>149197</xdr:rowOff>
    </xdr:from>
    <xdr:to>
      <xdr:col>8</xdr:col>
      <xdr:colOff>1141300</xdr:colOff>
      <xdr:row>9</xdr:row>
      <xdr:rowOff>22412</xdr:rowOff>
    </xdr:to>
    <xdr:pic>
      <xdr:nvPicPr>
        <xdr:cNvPr id="2" name="Picture 1" descr="StormChamber 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347"/>
        <a:stretch/>
      </xdr:blipFill>
      <xdr:spPr>
        <a:xfrm>
          <a:off x="6447117" y="1576079"/>
          <a:ext cx="2082595" cy="3363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374650</xdr:colOff>
          <xdr:row>13</xdr:row>
          <xdr:rowOff>128588</xdr:rowOff>
        </xdr:from>
        <xdr:to>
          <xdr:col>8</xdr:col>
          <xdr:colOff>190500</xdr:colOff>
          <xdr:row>15</xdr:row>
          <xdr:rowOff>33338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Include Perimeter Stone in Calculations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141941</xdr:colOff>
      <xdr:row>2</xdr:row>
      <xdr:rowOff>89647</xdr:rowOff>
    </xdr:from>
    <xdr:to>
      <xdr:col>8</xdr:col>
      <xdr:colOff>941294</xdr:colOff>
      <xdr:row>6</xdr:row>
      <xdr:rowOff>103575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4353" y="560294"/>
          <a:ext cx="3085353" cy="850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Y506"/>
  <sheetViews>
    <sheetView showGridLines="0" showZeros="0" tabSelected="1" zoomScale="75" zoomScaleNormal="75" workbookViewId="0">
      <selection activeCell="C3" sqref="C3:E3"/>
    </sheetView>
  </sheetViews>
  <sheetFormatPr defaultColWidth="8.81640625" defaultRowHeight="14.5" x14ac:dyDescent="0.35"/>
  <cols>
    <col min="1" max="1" width="1.1796875" style="2" customWidth="1"/>
    <col min="2" max="2" width="17.54296875" style="2" customWidth="1"/>
    <col min="3" max="3" width="16" style="2" customWidth="1"/>
    <col min="4" max="4" width="17.7265625" style="2" customWidth="1"/>
    <col min="5" max="5" width="17.1796875" style="2" customWidth="1"/>
    <col min="6" max="6" width="3.7265625" style="2" customWidth="1"/>
    <col min="7" max="7" width="14.54296875" style="2" customWidth="1"/>
    <col min="8" max="8" width="17" style="2" customWidth="1"/>
    <col min="9" max="9" width="18.54296875" style="2" customWidth="1"/>
    <col min="10" max="10" width="12" style="2" customWidth="1"/>
    <col min="11" max="11" width="11.6328125" style="2" customWidth="1"/>
    <col min="12" max="12" width="0.81640625" style="2" customWidth="1"/>
    <col min="13" max="13" width="6.26953125" style="2" customWidth="1"/>
    <col min="14" max="14" width="9.453125" style="2" customWidth="1"/>
    <col min="15" max="15" width="9.81640625" style="2" customWidth="1"/>
    <col min="16" max="16" width="13.7265625" style="43" customWidth="1"/>
    <col min="17" max="17" width="9" style="2" customWidth="1"/>
    <col min="18" max="18" width="12" style="43" customWidth="1"/>
    <col min="19" max="16384" width="8.81640625" style="2"/>
  </cols>
  <sheetData>
    <row r="1" spans="2:25" ht="27.75" customHeight="1" x14ac:dyDescent="0.35">
      <c r="B1" s="91" t="s">
        <v>0</v>
      </c>
      <c r="C1" s="91"/>
      <c r="D1" s="91"/>
      <c r="E1" s="91"/>
      <c r="F1" s="92" t="s">
        <v>26</v>
      </c>
      <c r="G1" s="92"/>
      <c r="H1" s="92"/>
      <c r="I1" s="92"/>
      <c r="J1" s="56"/>
      <c r="K1" s="145"/>
      <c r="L1" s="145"/>
      <c r="M1" s="145"/>
      <c r="N1" s="146"/>
      <c r="O1" s="146"/>
      <c r="P1" s="146"/>
      <c r="Q1" s="146"/>
      <c r="R1" s="146"/>
      <c r="S1" s="146"/>
      <c r="T1" s="62"/>
      <c r="U1" s="62"/>
      <c r="V1" s="62"/>
      <c r="W1" s="62"/>
      <c r="X1" s="62"/>
      <c r="Y1" s="62"/>
    </row>
    <row r="2" spans="2:25" ht="12.75" customHeight="1" x14ac:dyDescent="0.35">
      <c r="B2" s="125" t="s">
        <v>46</v>
      </c>
      <c r="C2" s="125"/>
      <c r="D2" s="125"/>
      <c r="E2" s="125"/>
      <c r="F2" s="125"/>
      <c r="G2" s="125"/>
      <c r="H2" s="125"/>
      <c r="I2" s="125"/>
      <c r="J2" s="55"/>
      <c r="K2" s="147"/>
      <c r="L2" s="147"/>
      <c r="M2" s="147"/>
      <c r="N2" s="146"/>
      <c r="O2" s="146"/>
      <c r="P2" s="146"/>
      <c r="Q2" s="146"/>
      <c r="R2" s="146"/>
      <c r="S2" s="146"/>
      <c r="T2" s="62"/>
      <c r="U2" s="62"/>
      <c r="V2" s="62"/>
      <c r="W2" s="62"/>
      <c r="X2" s="62"/>
      <c r="Y2" s="62"/>
    </row>
    <row r="3" spans="2:25" ht="21" customHeight="1" x14ac:dyDescent="0.45">
      <c r="B3" s="16" t="s">
        <v>1</v>
      </c>
      <c r="C3" s="101"/>
      <c r="D3" s="101"/>
      <c r="E3" s="101"/>
      <c r="F3" s="18"/>
      <c r="G3" s="45"/>
      <c r="H3" s="45"/>
      <c r="I3" s="45"/>
      <c r="J3" s="45"/>
      <c r="K3" s="126"/>
      <c r="L3" s="126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2:25" ht="15" customHeight="1" x14ac:dyDescent="0.35">
      <c r="B4" s="17" t="s">
        <v>16</v>
      </c>
      <c r="C4" s="101"/>
      <c r="D4" s="101"/>
      <c r="E4" s="101"/>
      <c r="F4" s="18"/>
      <c r="G4" s="18"/>
      <c r="H4" s="18"/>
      <c r="I4" s="18"/>
      <c r="J4" s="18"/>
      <c r="K4" s="126"/>
      <c r="L4" s="126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2:25" ht="15.75" customHeight="1" x14ac:dyDescent="0.35">
      <c r="B5" s="19" t="s">
        <v>2</v>
      </c>
      <c r="C5" s="101"/>
      <c r="D5" s="101"/>
      <c r="E5" s="101"/>
      <c r="F5" s="18"/>
      <c r="G5" s="18"/>
      <c r="H5" s="18"/>
      <c r="I5" s="18"/>
      <c r="J5" s="18"/>
      <c r="K5" s="126"/>
      <c r="L5" s="126"/>
      <c r="M5" s="126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2:25" ht="14.25" customHeight="1" x14ac:dyDescent="0.35">
      <c r="B6" s="19" t="s">
        <v>3</v>
      </c>
      <c r="C6" s="102"/>
      <c r="D6" s="102"/>
      <c r="E6" s="102"/>
      <c r="F6" s="60"/>
      <c r="G6" s="18"/>
      <c r="H6" s="18"/>
      <c r="I6" s="18"/>
      <c r="J6" s="18"/>
      <c r="K6" s="126"/>
      <c r="L6" s="126"/>
      <c r="M6" s="126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2:25" ht="9.75" customHeight="1" thickBot="1" x14ac:dyDescent="0.4">
      <c r="B7" s="20"/>
      <c r="C7" s="18"/>
      <c r="D7" s="18"/>
      <c r="E7" s="18"/>
      <c r="F7" s="60"/>
      <c r="G7" s="3"/>
      <c r="H7" s="3"/>
      <c r="I7" s="3"/>
      <c r="J7" s="3"/>
      <c r="K7" s="126"/>
      <c r="L7" s="126"/>
      <c r="M7" s="126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ht="18.75" customHeight="1" thickBot="1" x14ac:dyDescent="0.4">
      <c r="B8" s="93" t="s">
        <v>21</v>
      </c>
      <c r="C8" s="94"/>
      <c r="D8" s="95"/>
      <c r="E8" s="36" t="s">
        <v>4</v>
      </c>
      <c r="F8" s="61"/>
      <c r="G8" s="21"/>
      <c r="H8" s="21"/>
      <c r="I8" s="21"/>
      <c r="J8" s="21"/>
      <c r="K8" s="126"/>
      <c r="L8" s="126"/>
      <c r="M8" s="126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spans="2:25" ht="18.75" customHeight="1" thickBot="1" x14ac:dyDescent="0.4">
      <c r="B9" s="109" t="s">
        <v>28</v>
      </c>
      <c r="C9" s="110"/>
      <c r="D9" s="110"/>
      <c r="E9" s="65" t="s">
        <v>5</v>
      </c>
      <c r="F9" s="106" t="s">
        <v>6</v>
      </c>
      <c r="G9" s="107"/>
      <c r="J9" s="47"/>
      <c r="K9" s="62"/>
      <c r="L9" s="62"/>
      <c r="M9" s="126"/>
      <c r="N9" s="138" t="s">
        <v>9</v>
      </c>
      <c r="O9" s="139"/>
      <c r="P9" s="140" t="str">
        <f>IF(E9="Imperial","inches","mm")</f>
        <v>inches</v>
      </c>
      <c r="Q9" s="140"/>
      <c r="R9" s="126"/>
      <c r="S9" s="126"/>
      <c r="T9" s="62"/>
      <c r="U9" s="62"/>
      <c r="V9" s="62"/>
      <c r="W9" s="62"/>
      <c r="X9" s="62"/>
      <c r="Y9" s="62"/>
    </row>
    <row r="10" spans="2:25" ht="15.75" customHeight="1" thickBot="1" x14ac:dyDescent="0.4">
      <c r="B10" s="24"/>
      <c r="C10" s="24"/>
      <c r="D10" s="24"/>
      <c r="E10" s="63"/>
      <c r="F10" s="52"/>
      <c r="J10" s="48"/>
      <c r="K10" s="139"/>
      <c r="L10" s="140"/>
      <c r="M10" s="126"/>
      <c r="N10" s="141" t="s">
        <v>10</v>
      </c>
      <c r="O10" s="141"/>
      <c r="P10" s="130">
        <f>IF(E8="SC-44",44,IF(E8="SC-18", 18,  34))</f>
        <v>44</v>
      </c>
      <c r="Q10" s="130"/>
      <c r="R10" s="62"/>
      <c r="S10" s="62"/>
      <c r="T10" s="62"/>
      <c r="U10" s="62"/>
      <c r="V10" s="62"/>
      <c r="W10" s="62"/>
      <c r="X10" s="62"/>
      <c r="Y10" s="62"/>
    </row>
    <row r="11" spans="2:25" ht="15.75" customHeight="1" thickBot="1" x14ac:dyDescent="0.4">
      <c r="B11" s="98" t="s">
        <v>13</v>
      </c>
      <c r="C11" s="99"/>
      <c r="D11" s="100"/>
      <c r="E11" s="37">
        <v>1</v>
      </c>
      <c r="F11" s="26"/>
      <c r="G11" s="22"/>
      <c r="H11" s="22"/>
      <c r="I11" s="22"/>
      <c r="J11" s="22"/>
      <c r="K11" s="62"/>
      <c r="L11" s="62"/>
      <c r="M11" s="126"/>
      <c r="N11" s="141" t="s">
        <v>11</v>
      </c>
      <c r="O11" s="141"/>
      <c r="P11" s="130">
        <f>IF(E8="SC-44",     76.25,   IF(E8="SC-18",      38,     60))</f>
        <v>76.25</v>
      </c>
      <c r="Q11" s="130"/>
      <c r="R11" s="62"/>
      <c r="S11" s="62"/>
      <c r="T11" s="62"/>
      <c r="U11" s="62"/>
      <c r="V11" s="62"/>
      <c r="W11" s="62"/>
      <c r="X11" s="62"/>
      <c r="Y11" s="62"/>
    </row>
    <row r="12" spans="2:25" ht="15" customHeight="1" thickBot="1" x14ac:dyDescent="0.4">
      <c r="B12" s="98" t="s">
        <v>18</v>
      </c>
      <c r="C12" s="99"/>
      <c r="D12" s="100"/>
      <c r="E12" s="38">
        <v>0.4</v>
      </c>
      <c r="F12" s="53"/>
      <c r="G12" s="108" t="s">
        <v>45</v>
      </c>
      <c r="H12" s="108"/>
      <c r="I12" s="108"/>
      <c r="J12" s="22"/>
      <c r="K12" s="62"/>
      <c r="L12" s="62"/>
      <c r="M12" s="126"/>
      <c r="N12" s="141" t="s">
        <v>12</v>
      </c>
      <c r="O12" s="141"/>
      <c r="P12" s="130">
        <f>IF(E8="SC-44",75,     IF(E8="SC-18",91.25,       IF(E8="SC-34E",91,89)))</f>
        <v>75</v>
      </c>
      <c r="Q12" s="130"/>
      <c r="R12" s="62"/>
      <c r="S12" s="62"/>
      <c r="T12" s="62"/>
      <c r="U12" s="62"/>
      <c r="V12" s="62"/>
      <c r="W12" s="62"/>
      <c r="X12" s="62"/>
      <c r="Y12" s="62"/>
    </row>
    <row r="13" spans="2:25" ht="15" thickBot="1" x14ac:dyDescent="0.4">
      <c r="B13" s="98" t="str">
        <f>IF(E9="Imperial","Elevation of Stone Base (feet)","Elevation of Stone Base (meters)")</f>
        <v>Elevation of Stone Base (feet)</v>
      </c>
      <c r="C13" s="99"/>
      <c r="D13" s="100"/>
      <c r="E13" s="37">
        <v>0</v>
      </c>
      <c r="F13" s="26"/>
      <c r="G13" s="108"/>
      <c r="H13" s="108"/>
      <c r="I13" s="108"/>
      <c r="J13" s="25"/>
      <c r="K13" s="133"/>
      <c r="L13" s="142"/>
      <c r="M13" s="126"/>
      <c r="N13" s="141" t="s">
        <v>20</v>
      </c>
      <c r="O13" s="141"/>
      <c r="P13" s="131">
        <v>12</v>
      </c>
      <c r="Q13" s="62"/>
      <c r="R13" s="62"/>
      <c r="S13" s="62"/>
      <c r="T13" s="62"/>
      <c r="U13" s="62"/>
      <c r="V13" s="62"/>
      <c r="W13" s="62"/>
      <c r="X13" s="62"/>
      <c r="Y13" s="62"/>
    </row>
    <row r="14" spans="2:25" ht="15" thickBot="1" x14ac:dyDescent="0.4">
      <c r="B14" s="98" t="str">
        <f>IF(E8="SC-44",                   "Stone Above Chambers (min. 12 inches; max. 96 inches)",                        "Stone Above Chambers (min. 6 inches; max. 192 inches)")</f>
        <v>Stone Above Chambers (min. 12 inches; max. 96 inches)</v>
      </c>
      <c r="C14" s="99"/>
      <c r="D14" s="100"/>
      <c r="E14" s="37">
        <v>12</v>
      </c>
      <c r="F14" s="26"/>
      <c r="G14" s="27"/>
      <c r="H14" s="27"/>
      <c r="I14" s="27"/>
      <c r="J14" s="27"/>
      <c r="K14" s="132"/>
      <c r="L14" s="132"/>
      <c r="M14" s="132"/>
      <c r="N14" s="133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2:25" ht="15" thickBot="1" x14ac:dyDescent="0.4">
      <c r="B15" s="98" t="str">
        <f>IF(E8="SC-44",                    "Stone Below Chambers (min. 9 inches)",                              "Stone Below Chambers (min. 6 inches)")</f>
        <v>Stone Below Chambers (min. 9 inches)</v>
      </c>
      <c r="C15" s="99"/>
      <c r="D15" s="100"/>
      <c r="E15" s="37">
        <v>9</v>
      </c>
      <c r="F15" s="26"/>
      <c r="G15" s="27"/>
      <c r="H15" s="27"/>
      <c r="I15" s="27"/>
      <c r="J15" s="27"/>
      <c r="K15" s="132"/>
      <c r="L15" s="132"/>
      <c r="M15" s="132"/>
      <c r="N15" s="62"/>
      <c r="O15" s="134" t="s">
        <v>22</v>
      </c>
      <c r="P15" s="131">
        <f>IF(E8="SC-44", 12, 6)</f>
        <v>12</v>
      </c>
      <c r="Q15" s="62"/>
      <c r="R15" s="62"/>
      <c r="S15" s="62"/>
      <c r="T15" s="62"/>
      <c r="U15" s="62"/>
      <c r="V15" s="62"/>
      <c r="W15" s="62"/>
      <c r="X15" s="62"/>
      <c r="Y15" s="62"/>
    </row>
    <row r="16" spans="2:25" ht="15" thickBot="1" x14ac:dyDescent="0.4">
      <c r="B16" s="98" t="str">
        <f>IF(E8="SC-18",         "Space Between Rows (min. 6 inches)",        "Space Between Rows (min. 9 inches)")</f>
        <v>Space Between Rows (min. 9 inches)</v>
      </c>
      <c r="C16" s="99"/>
      <c r="D16" s="100"/>
      <c r="E16" s="39">
        <v>9</v>
      </c>
      <c r="F16" s="26"/>
      <c r="G16" s="21"/>
      <c r="H16" s="42" t="b">
        <v>0</v>
      </c>
      <c r="I16" s="29"/>
      <c r="J16" s="30"/>
      <c r="K16" s="126"/>
      <c r="L16" s="126"/>
      <c r="M16" s="62"/>
      <c r="N16" s="62"/>
      <c r="O16" s="135" t="s">
        <v>23</v>
      </c>
      <c r="P16" s="131">
        <f>IF(E8="SC-44", 96, 192)</f>
        <v>96</v>
      </c>
      <c r="Q16" s="62"/>
      <c r="R16" s="62"/>
      <c r="S16" s="62"/>
      <c r="T16" s="62"/>
      <c r="U16" s="62"/>
      <c r="V16" s="62"/>
      <c r="W16" s="62"/>
      <c r="X16" s="62"/>
      <c r="Y16" s="62"/>
    </row>
    <row r="17" spans="1:25" ht="15" thickBot="1" x14ac:dyDescent="0.4">
      <c r="B17" s="103" t="s">
        <v>14</v>
      </c>
      <c r="C17" s="104"/>
      <c r="D17" s="105"/>
      <c r="E17" s="36">
        <v>1</v>
      </c>
      <c r="F17" s="54"/>
      <c r="G17" s="21"/>
      <c r="H17" s="21"/>
      <c r="I17" s="29"/>
      <c r="J17" s="30"/>
      <c r="K17" s="126"/>
      <c r="L17" s="126"/>
      <c r="M17" s="62"/>
      <c r="N17" s="62"/>
      <c r="O17" s="135" t="s">
        <v>24</v>
      </c>
      <c r="P17" s="131">
        <f>IF(E8="SC-44", 9, 6)</f>
        <v>9</v>
      </c>
      <c r="Q17" s="62"/>
      <c r="R17" s="62"/>
      <c r="S17" s="62"/>
      <c r="T17" s="62"/>
      <c r="U17" s="62"/>
      <c r="V17" s="62"/>
      <c r="W17" s="62"/>
      <c r="X17" s="62"/>
      <c r="Y17" s="62"/>
    </row>
    <row r="18" spans="1:25" x14ac:dyDescent="0.35">
      <c r="B18" s="97"/>
      <c r="C18" s="97"/>
      <c r="D18" s="97"/>
      <c r="E18" s="97"/>
      <c r="F18" s="97"/>
      <c r="G18" s="97"/>
      <c r="H18" s="97"/>
      <c r="I18" s="97"/>
      <c r="J18" s="97"/>
      <c r="K18" s="133"/>
      <c r="L18" s="133"/>
      <c r="M18" s="133"/>
      <c r="N18" s="62"/>
      <c r="O18" s="135" t="s">
        <v>25</v>
      </c>
      <c r="P18" s="131">
        <f>IF(E8="SC-18",  6,   9)</f>
        <v>9</v>
      </c>
      <c r="Q18" s="62"/>
      <c r="R18" s="62"/>
      <c r="S18" s="62"/>
      <c r="T18" s="62"/>
      <c r="U18" s="62"/>
      <c r="V18" s="62"/>
      <c r="W18" s="62"/>
      <c r="X18" s="62"/>
      <c r="Y18" s="62"/>
    </row>
    <row r="19" spans="1:25" x14ac:dyDescent="0.35">
      <c r="B19" s="96" t="str">
        <f>IF(AND($H$16,$E$17=""),"Insert number of rows to determine perimeter calculations","")</f>
        <v/>
      </c>
      <c r="C19" s="96"/>
      <c r="D19" s="96"/>
      <c r="E19" s="96"/>
      <c r="F19" s="96"/>
      <c r="G19" s="96"/>
      <c r="H19" s="96"/>
      <c r="I19" s="96"/>
      <c r="J19" s="96"/>
      <c r="K19" s="132"/>
      <c r="L19" s="132"/>
      <c r="M19" s="13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</row>
    <row r="20" spans="1:25" ht="47.25" customHeight="1" x14ac:dyDescent="0.35">
      <c r="B20" s="82" t="s">
        <v>32</v>
      </c>
      <c r="C20" s="82" t="s">
        <v>31</v>
      </c>
      <c r="D20" s="86" t="s">
        <v>33</v>
      </c>
      <c r="E20" s="82" t="s">
        <v>34</v>
      </c>
      <c r="F20" s="111" t="s">
        <v>35</v>
      </c>
      <c r="G20" s="112"/>
      <c r="H20" s="86" t="s">
        <v>36</v>
      </c>
      <c r="I20" s="82" t="s">
        <v>37</v>
      </c>
      <c r="J20" s="88"/>
      <c r="K20" s="62"/>
      <c r="L20" s="62"/>
      <c r="M20" s="136"/>
      <c r="N20" s="136"/>
      <c r="O20" s="137"/>
      <c r="P20" s="137"/>
      <c r="Q20" s="137"/>
      <c r="R20" s="137"/>
      <c r="S20" s="137"/>
      <c r="T20" s="148"/>
      <c r="U20" s="62"/>
      <c r="V20" s="62"/>
      <c r="W20" s="62"/>
      <c r="X20" s="62"/>
      <c r="Y20" s="62"/>
    </row>
    <row r="21" spans="1:25" x14ac:dyDescent="0.35">
      <c r="A21" s="3"/>
      <c r="B21" s="75">
        <f>(P10+E14+E15)</f>
        <v>65</v>
      </c>
      <c r="C21" s="83">
        <f>IF($E$8="SC-44",   IF(B21=44+$E$15,   0.0533,    IF(B21=43+$E$15,   0.1511,    IF(B21=42+$E$15,   0.311,    IF(B21=41+$E$15,    0.4443,   IF(B21=40+$E$15,     0.6576,       IF(B21=39+$E$15,    0.9419,      IF(B21=38+$E$15,   1.1374,    IF(B21=37+$E$15,    1.2885,     IF(B21=36+$E$15,   1.4218,       IF(B21=35+$E$15,     1.5462,      IF(B21=34+$E$15,   1.6528,      IF(B21=33+$E$15,  1.7684,     IF(B21=32+$E$15,   1.8572,      IF(B21=31+$E$15,   1.9372,     IF(B21=30+$E$15,    2.0083,     IF(B21=29+$E$15,   2.0705,      IF(B21=28+$E$15,    2.1327,     IF(B21=27+$E$15,   2.186,     IF(B21=26+$E$15,   2.2393,      IF(B21=25+$E$15,   2.2927,      IF(B21=24+$E$15,    2.346,     IF(B21=23+$E$15,    2.3993,     IF(B21=22+$E$15,    2.4348,     IF(B21=21+$E$15,    2.4882,      IF(B21=20+$E$15,    2.5237,      IF(B21=19+$E$15,   2.5504,        IF(B21=18+$E$15,    2.5948,      IF(B21=17+$E$15,    2.6214,     IF(B21=16+$E$15,    2.6481,     IF(B21=15+$E$15,   2.6748,       IF(B21=14+$E$15,     2.7103,    IF(B21=13+$E$15,     2.7281,      IF(B21=12+$E$15,       2.7636,     IF(B21=11+$E$15,    2.7814,                  IF(B21=10+$E$15,     2.8081,     IF(B21=9+$E$15,     2.8347,     IF(B21=8+$E$15,    2.8614,      IF(B21=7+$E$15,      2.8791,      IF(B21=6+$E$15,     2.9147,      IF(B21=5+$E$15,    3.1013,      IF(B21=4+$E$15,    2.8614,   IF(B21=3+$E$15,      3.0658,    IF(B21=2+$E$15,    3.128,      IF(B21=1+$E$15,    3.1991,    0)))))))))))))))))))))))))))))))))))))))))))),                                                                                           IF($E$8="SC-34W",    IF(B21=34+$E$15,     0.4371,     IF(B21=33+$E$15,   0.5229,      IF(B21=32+$E$15,    0.7973,     IF(B21=31+$E$15,    1.063,      IF(B21=30+$E$15,    1.2345,       IF(B21=29+$E$15,    1.3802,     IF(B21=28+$E$15,    1.5088,     IF(B21=27+$E$15,   1.6203,      IF(B21=26+$E$15,    1.7146,     IF(B21=25+$E$15,    1.8089,    IF(B21=24+$E$15,      1.886,    IF(B21=23+$E$15,    1.9546,     IF(B21=22+$E$15,  2.0232,    IF(B21=21+$E$15,    2.0918,    IF(B21=20+$E$15,     2.1432,     IF(B21=19+$E$15,   2.1947,     IF(B21=18+$E$15,   2.2461,     IF(B21=17+$E$15,   2.2975,      IF(B21=16+$E$15,   2.3318,       IF(B21=15+$E$15,   2.3661,        IF(B21=14+$E$15,    2.4004,       IF(B21=13+$E$15,    2.4433,         IF(B21=12+$E$15,    2.469,      IF(B21=11+$E$15,    2.4947,     IF(B21=10+$E$15,   2.5204,      IF(B21=9+$E$15,   2.5547,       IF(B21=8+$E$15,    2.5804,        IF(B21=7+$E$15,     2.5976,       IF(B21=6+$E$15,    2.6319,        IF(B21=5+$E$15,   2.649,      IF(B21=4+$E$15,    2.6662,     IF(B21=3+$E$15,    2.7005,      IF(B21=2+$E$15,    2.7519,       IF(B21=1+$E$15,    2.7433,        0)))))))))))))))))))))))))))))))))),                                                                                                                      IF($E$8="SC-34E",      IF(B21=34+$E$15,     0.447,     IF(B21=33+$E$15,   0.5453,      IF(B21=32+$E$15,    0.8313,     IF(B21=31+$E$15,    1.1084,      IF(B21=30+$E$15,    1.2872,       IF(B21=29+$E$15,    1.4392,     IF(B21=28+$E$15,    1.5733,     IF(B21=27+$E$15,   1.6895,      IF(B21=26+$E$15,    1.7878,     IF(B21=25+$E$15,    1.8861,    IF(B21=24+$E$15,      1.9666,    IF(B21=23+$E$15,    2.0381,     IF(B21=22+$E$15,    2.1096,    IF(B21=21+$E$15,    2.1811,    IF(B21=20+$E$15,     2.2348,     IF(B21=19+$E$15,   2.2884,     IF(B21=18+$E$15,   2.342,     IF(B21=17+$E$15,   2.3957,      IF(B21=16+$E$15,   2.4314,       IF(B21=15+$E$15,   2.4672,        IF(B21=14+$E$15,    2.5029,       IF(B21=13+$E$15,    2.5476,         IF(B21=12+$E$15,    2.5745,      IF(B21=11+$E$15,    2.6013,     IF(B21=10+$E$15,   2.6281,      IF(B21=9+$E$15,   2.6639,           IF(B21=8+$E$15,    2.6907,        IF(B21=7+$E$15,     2.7085,       IF(B21=6+$E$15,    2.7443,        IF(B21=5+$E$15,   2.7622,      IF(B21=4+$E$15,    2.7801,     IF(B21=3+$E$15,    2.8158,      IF(B21=2+$E$15,    2.8694,       IF(B21=1+$E$15,    2.8605,        0)))))))))))))))))))))))))))))))))),                                                                                                                     IF(B21=18+$E$15,   0.0618,     IF(B21=17+$E$15,   0.2339,      IF(B21=16+$E$15,   0.4304,       IF(B21=15+$E$15,   0.7073,        IF(B21=14+$E$15,    0.9057,       IF(B21=13+$E$15,    1.0479,         IF(B21=12+$E$15,    1.1583,      IF(B21=11+$E$15,    1.25,     IF(B21=10+$E$15,   1.3211,      IF(B21=9+$E$15,   1.3866,           IF(B21=8+$E$15,    1.4408,        IF(B21=7+$E$15,     1.4914,       IF(B21=6+$E$15,    1.5344,        IF(B21=5+$E$15,   1.5756,      IF(B21=4+$E$15,    1.6186,     IF(B21=3+$E$15,    1.6654,      IF(B21=2+$E$15,    1.7122,       IF(B21=1+$E$15,    1.8151,        0)))))))))))))))))))))</f>
        <v>0</v>
      </c>
      <c r="D21" s="74">
        <f>IF($B21&gt;0,$C21*$E$11,0)</f>
        <v>0</v>
      </c>
      <c r="E21" s="68">
        <f>IF($H$16,              IF(OR($B21&gt;($E$15+$P$10),AND($B21&gt;0,$B21&lt;=$E$15)),                        ((((((($P$11+$E$16)*1*$P$12)/1728)*$E$12))*$E$11)+(((((24-$E$16)*1*$P$12)/1728)*$E$12)*(ROUNDUP(($E$11/$E$17),0)))+(((24*1*(($P$11+24-$E$16)*$E$17))/1728)*$E$12)),                   IF(AND($B21&gt;$E$15,$B21&lt;=($E$15+$P$10)),               (((((((($P$11+$E$16)*1*$P$12)/1728)-$C21)*$E$12))*$E$11)+(((((24-$E$16)*1*$P$12)/1728)*$E$12)*(ROUNDUP(($E$11/$E$17),0)))+(((24*1*(($P$11+24-$E$16)*$E$17))/1728)*$E$12)),        0)),                              IF(OR($B21&gt;($E$15+$P$10),AND($B21&gt;0,$B21&lt;=$E$15)),        ((((($P$11+$E$16)*1*$P$12)/1728)*$E$12))*$E$11,                     IF(AND($B21&gt;$E$15,$B21&lt;=($E$15+$P$10)),         (((((($P$11+$E$16)*1*$P$12)/1728)-$C21)*$E$12))*$E$11,                   0)))</f>
        <v>1.48</v>
      </c>
      <c r="F21" s="113">
        <f>$E21+$D21</f>
        <v>1.48</v>
      </c>
      <c r="G21" s="114"/>
      <c r="H21" s="69">
        <f>IF($H22&gt;0,H22+F21,F21)</f>
        <v>152.6</v>
      </c>
      <c r="I21" s="68">
        <f>IF($B21&gt;0,$E$13+($B21/12),0)</f>
        <v>5.42</v>
      </c>
      <c r="J21" s="70"/>
      <c r="K21" s="143">
        <f>K22+C21</f>
        <v>94</v>
      </c>
      <c r="L21" s="62"/>
      <c r="M21" s="62"/>
      <c r="N21" s="62">
        <f>N22+F21</f>
        <v>152.6</v>
      </c>
      <c r="O21" s="62"/>
      <c r="P21" s="62">
        <f>SUM(E21:E86)</f>
        <v>58.6</v>
      </c>
      <c r="Q21" s="62"/>
      <c r="R21" s="62"/>
      <c r="S21" s="62"/>
      <c r="T21" s="62"/>
      <c r="U21" s="62"/>
      <c r="V21" s="62"/>
      <c r="W21" s="62"/>
      <c r="X21" s="62"/>
      <c r="Y21" s="62"/>
    </row>
    <row r="22" spans="1:25" x14ac:dyDescent="0.35">
      <c r="B22" s="76">
        <f>IF(B21&gt;0,  B21-1,  0)</f>
        <v>64</v>
      </c>
      <c r="C22" s="83">
        <f>IF($E$8="SC-44",   IF(B22=44+$E$15,   0.0533,    IF(B22=43+$E$15,   0.1511,    IF(B22=42+$E$15,   0.311,    IF(B22=41+$E$15,    0.4443,   IF(B22=40+$E$15,     0.6576,       IF(B22=39+$E$15,    0.9419,      IF(B22=38+$E$15,   1.1374,    IF(B22=37+$E$15,    1.2885,     IF(B22=36+$E$15,   1.4218,       IF(B22=35+$E$15,     1.5462,      IF(B22=34+$E$15,   1.6528,      IF(B22=33+$E$15,  1.7684,     IF(B22=32+$E$15,   1.8572,      IF(B22=31+$E$15,   1.9372,     IF(B22=30+$E$15,    2.0083,     IF(B22=29+$E$15,   2.0705,      IF(B22=28+$E$15,    2.1327,     IF(B22=27+$E$15,   2.186,     IF(B22=26+$E$15,   2.2393,      IF(B22=25+$E$15,   2.2927,      IF(B22=24+$E$15,    2.346,     IF(B22=23+$E$15,    2.3993,     IF(B22=22+$E$15,    2.4348,     IF(B22=21+$E$15,    2.4882,      IF(B22=20+$E$15,    2.5237,      IF(B22=19+$E$15,   2.5504,        IF(B22=18+$E$15,    2.5948,      IF(B22=17+$E$15,    2.6214,     IF(B22=16+$E$15,    2.6481,     IF(B22=15+$E$15,   2.6748,       IF(B22=14+$E$15,     2.7103,    IF(B22=13+$E$15,     2.7281,      IF(B22=12+$E$15,       2.7636,     IF(B22=11+$E$15,    2.7814,                  IF(B22=10+$E$15,     2.8081,     IF(B22=9+$E$15,     2.8347,     IF(B22=8+$E$15,    2.8614,      IF(B22=7+$E$15,      2.8791,      IF(B22=6+$E$15,     2.9147,      IF(B22=5+$E$15,    3.1013,      IF(B22=4+$E$15,    2.8614,   IF(B22=3+$E$15,      3.0658,    IF(B22=2+$E$15,    3.128,      IF(B22=1+$E$15,    3.1991,    0)))))))))))))))))))))))))))))))))))))))))))),                                                                                           IF($E$8="SC-34W",    IF(B22=34+$E$15,     0.4371,     IF(B22=33+$E$15,   0.5229,      IF(B22=32+$E$15,    0.7973,     IF(B22=31+$E$15,    1.063,      IF(B22=30+$E$15,    1.2345,       IF(B22=29+$E$15,    1.3802,     IF(B22=28+$E$15,    1.5088,     IF(B22=27+$E$15,   1.6203,      IF(B22=26+$E$15,    1.7146,     IF(B22=25+$E$15,    1.8089,    IF(B22=24+$E$15,      1.886,    IF(B22=23+$E$15,    1.9546,     IF(B22=22+$E$15,  2.0232,    IF(B22=21+$E$15,    2.0918,    IF(B22=20+$E$15,     2.1432,     IF(B22=19+$E$15,   2.1947,     IF(B22=18+$E$15,   2.2461,     IF(B22=17+$E$15,   2.2975,      IF(B22=16+$E$15,   2.3318,       IF(B22=15+$E$15,   2.3661,        IF(B22=14+$E$15,    2.4004,       IF(B22=13+$E$15,    2.4433,         IF(B22=12+$E$15,    2.469,      IF(B22=11+$E$15,    2.4947,     IF(B22=10+$E$15,   2.5204,      IF(B22=9+$E$15,   2.5547,       IF(B22=8+$E$15,    2.5804,        IF(B22=7+$E$15,     2.5976,       IF(B22=6+$E$15,    2.6319,        IF(B22=5+$E$15,   2.649,      IF(B22=4+$E$15,    2.6662,     IF(B22=3+$E$15,    2.7005,      IF(B22=2+$E$15,    2.7519,       IF(B22=1+$E$15,    2.7433,        0)))))))))))))))))))))))))))))))))),                                                                                                                      IF($E$8="SC-34E",      IF(B22=34+$E$15,     0.447,     IF(B22=33+$E$15,   0.5453,      IF(B22=32+$E$15,    0.8313,     IF(B22=31+$E$15,    1.1084,      IF(B22=30+$E$15,    1.2872,       IF(B22=29+$E$15,    1.4392,     IF(B22=28+$E$15,    1.5733,     IF(B22=27+$E$15,   1.6895,      IF(B22=26+$E$15,    1.7878,     IF(B22=25+$E$15,    1.8861,    IF(B22=24+$E$15,      1.9666,    IF(B22=23+$E$15,    2.0381,     IF(B22=22+$E$15,    2.1096,    IF(B22=21+$E$15,    2.1811,    IF(B22=20+$E$15,     2.2348,     IF(B22=19+$E$15,   2.2884,     IF(B22=18+$E$15,   2.342,     IF(B22=17+$E$15,   2.3957,      IF(B22=16+$E$15,   2.4314,       IF(B22=15+$E$15,   2.4672,        IF(B22=14+$E$15,    2.5029,       IF(B22=13+$E$15,    2.5476,         IF(B22=12+$E$15,    2.5745,      IF(B22=11+$E$15,    2.6013,     IF(B22=10+$E$15,   2.6281,      IF(B22=9+$E$15,   2.6639,           IF(B22=8+$E$15,    2.6907,        IF(B22=7+$E$15,     2.7085,       IF(B22=6+$E$15,    2.7443,        IF(B22=5+$E$15,   2.7622,      IF(B22=4+$E$15,    2.7801,     IF(B22=3+$E$15,    2.8158,      IF(B22=2+$E$15,    2.8694,       IF(B22=1+$E$15,    2.8605,        0)))))))))))))))))))))))))))))))))),                                                                                                                     IF(B22=18+$E$15,   0.0618,     IF(B22=17+$E$15,   0.2339,      IF(B22=16+$E$15,   0.4304,       IF(B22=15+$E$15,   0.7073,        IF(B22=14+$E$15,    0.9057,       IF(B22=13+$E$15,    1.0479,         IF(B22=12+$E$15,    1.1583,      IF(B22=11+$E$15,    1.25,     IF(B22=10+$E$15,   1.3211,      IF(B22=9+$E$15,   1.3866,           IF(B22=8+$E$15,    1.4408,        IF(B22=7+$E$15,     1.4914,       IF(B22=6+$E$15,    1.5344,        IF(B22=5+$E$15,   1.5756,      IF(B22=4+$E$15,    1.6186,     IF(B22=3+$E$15,    1.6654,      IF(B22=2+$E$15,    1.7122,       IF(B22=1+$E$15,    1.8151,        0)))))))))))))))))))))</f>
        <v>0</v>
      </c>
      <c r="D22" s="83">
        <f>IF($B22&gt;0,$C22*$E$11,0)</f>
        <v>0</v>
      </c>
      <c r="E22" s="83">
        <f t="shared" ref="E22:E85" si="0">IF($H$16,                      IF(OR($B22&gt;($E$15+$P$10),AND($B22&gt;0,$B22&lt;=$E$15)),                        ((((((($P$11+$E$16)*1*$P$12)/1728)*$E$12))*$E$11)+(((((24-$E$16)*1*$P$12)/1728)*$E$12)*(ROUNDUP(($E$11/$E$17),0)))+(((24*1*(($P$11+24-$E$16)*$E$17))/1728)*$E$12)),                             IF(AND($B22&gt;$E$15,$B22&lt;=($E$15+$P$10)),               (((((((($P$11+$E$16)*1*$P$12)/1728)-$C22)*$E$12))*$E$11)+(((((24-$E$16)*1*$P$12)/1728)*$E$12)*(ROUNDUP(($E$11/$E$17),0)))+(((24*1*(($P$11+24-$E$16)*$E$17))/1728)*$E$12)),                            0)),                                        IF(OR($B22&gt;($E$15+$P$10),AND($B22&gt;0,$B22&lt;=$E$15)),    ((((($P$11+$E$16)*1*$P$12)/1728)*$E$12))*$E$11,                     IF(AND($B22&gt;$E$15,$B22&lt;=($E$15+$P$10)),         (((((($P$11+$E$16)*1*$P$12)/1728)-$C22)*$E$12))*$E$11,                   0)))</f>
        <v>1.48</v>
      </c>
      <c r="F22" s="90">
        <f t="shared" ref="F22:F85" si="1">$E22+$D22</f>
        <v>1.48</v>
      </c>
      <c r="G22" s="90"/>
      <c r="H22" s="72">
        <f>IF($H23&gt;0,H23+F22,F22)</f>
        <v>151.12</v>
      </c>
      <c r="I22" s="83">
        <f t="shared" ref="I22:I85" si="2">IF($B22&gt;0,$E$13+($B22/12),0)</f>
        <v>5.33</v>
      </c>
      <c r="J22" s="70"/>
      <c r="K22" s="143">
        <f t="shared" ref="K22:K85" si="3">K23+C22</f>
        <v>94</v>
      </c>
      <c r="L22" s="62"/>
      <c r="M22" s="62"/>
      <c r="N22" s="62">
        <f t="shared" ref="N22:N85" si="4">N23+F22</f>
        <v>151.12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spans="1:25" x14ac:dyDescent="0.35">
      <c r="B23" s="76">
        <f t="shared" ref="B23:B86" si="5">IF(B22&gt;0,  B22-1,  0)</f>
        <v>63</v>
      </c>
      <c r="C23" s="83">
        <f t="shared" ref="C23:C86" si="6">IF($E$8="SC-44",   IF(B23=44+$E$15,   0.0533,    IF(B23=43+$E$15,   0.1511,    IF(B23=42+$E$15,   0.311,    IF(B23=41+$E$15,    0.4443,   IF(B23=40+$E$15,     0.6576,       IF(B23=39+$E$15,    0.9419,      IF(B23=38+$E$15,   1.1374,    IF(B23=37+$E$15,    1.2885,     IF(B23=36+$E$15,   1.4218,       IF(B23=35+$E$15,     1.5462,      IF(B23=34+$E$15,   1.6528,      IF(B23=33+$E$15,  1.7684,     IF(B23=32+$E$15,   1.8572,      IF(B23=31+$E$15,   1.9372,     IF(B23=30+$E$15,    2.0083,     IF(B23=29+$E$15,   2.0705,      IF(B23=28+$E$15,    2.1327,     IF(B23=27+$E$15,   2.186,     IF(B23=26+$E$15,   2.2393,      IF(B23=25+$E$15,   2.2927,      IF(B23=24+$E$15,    2.346,     IF(B23=23+$E$15,    2.3993,     IF(B23=22+$E$15,    2.4348,     IF(B23=21+$E$15,    2.4882,      IF(B23=20+$E$15,    2.5237,      IF(B23=19+$E$15,   2.5504,        IF(B23=18+$E$15,    2.5948,      IF(B23=17+$E$15,    2.6214,     IF(B23=16+$E$15,    2.6481,     IF(B23=15+$E$15,   2.6748,       IF(B23=14+$E$15,     2.7103,    IF(B23=13+$E$15,     2.7281,      IF(B23=12+$E$15,       2.7636,     IF(B23=11+$E$15,    2.7814,                  IF(B23=10+$E$15,     2.8081,     IF(B23=9+$E$15,     2.8347,     IF(B23=8+$E$15,    2.8614,      IF(B23=7+$E$15,      2.8791,      IF(B23=6+$E$15,     2.9147,      IF(B23=5+$E$15,    3.1013,      IF(B23=4+$E$15,    2.8614,   IF(B23=3+$E$15,      3.0658,    IF(B23=2+$E$15,    3.128,      IF(B23=1+$E$15,    3.1991,    0)))))))))))))))))))))))))))))))))))))))))))),                                                                                           IF($E$8="SC-34W",    IF(B23=34+$E$15,     0.4371,     IF(B23=33+$E$15,   0.5229,      IF(B23=32+$E$15,    0.7973,     IF(B23=31+$E$15,    1.063,      IF(B23=30+$E$15,    1.2345,       IF(B23=29+$E$15,    1.3802,     IF(B23=28+$E$15,    1.5088,     IF(B23=27+$E$15,   1.6203,      IF(B23=26+$E$15,    1.7146,     IF(B23=25+$E$15,    1.8089,    IF(B23=24+$E$15,      1.886,    IF(B23=23+$E$15,    1.9546,     IF(B23=22+$E$15,  2.0232,    IF(B23=21+$E$15,    2.0918,    IF(B23=20+$E$15,     2.1432,     IF(B23=19+$E$15,   2.1947,     IF(B23=18+$E$15,   2.2461,     IF(B23=17+$E$15,   2.2975,      IF(B23=16+$E$15,   2.3318,       IF(B23=15+$E$15,   2.3661,        IF(B23=14+$E$15,    2.4004,       IF(B23=13+$E$15,    2.4433,         IF(B23=12+$E$15,    2.469,      IF(B23=11+$E$15,    2.4947,     IF(B23=10+$E$15,   2.5204,      IF(B23=9+$E$15,   2.5547,       IF(B23=8+$E$15,    2.5804,        IF(B23=7+$E$15,     2.5976,       IF(B23=6+$E$15,    2.6319,        IF(B23=5+$E$15,   2.649,      IF(B23=4+$E$15,    2.6662,     IF(B23=3+$E$15,    2.7005,      IF(B23=2+$E$15,    2.7519,       IF(B23=1+$E$15,    2.7433,        0)))))))))))))))))))))))))))))))))),                                                                                                                      IF($E$8="SC-34E",      IF(B23=34+$E$15,     0.447,     IF(B23=33+$E$15,   0.5453,      IF(B23=32+$E$15,    0.8313,     IF(B23=31+$E$15,    1.1084,      IF(B23=30+$E$15,    1.2872,       IF(B23=29+$E$15,    1.4392,     IF(B23=28+$E$15,    1.5733,     IF(B23=27+$E$15,   1.6895,      IF(B23=26+$E$15,    1.7878,     IF(B23=25+$E$15,    1.8861,    IF(B23=24+$E$15,      1.9666,    IF(B23=23+$E$15,    2.0381,     IF(B23=22+$E$15,    2.1096,    IF(B23=21+$E$15,    2.1811,    IF(B23=20+$E$15,     2.2348,     IF(B23=19+$E$15,   2.2884,     IF(B23=18+$E$15,   2.342,     IF(B23=17+$E$15,   2.3957,      IF(B23=16+$E$15,   2.4314,       IF(B23=15+$E$15,   2.4672,        IF(B23=14+$E$15,    2.5029,       IF(B23=13+$E$15,    2.5476,         IF(B23=12+$E$15,    2.5745,      IF(B23=11+$E$15,    2.6013,     IF(B23=10+$E$15,   2.6281,      IF(B23=9+$E$15,   2.6639,           IF(B23=8+$E$15,    2.6907,        IF(B23=7+$E$15,     2.7085,       IF(B23=6+$E$15,    2.7443,        IF(B23=5+$E$15,   2.7622,      IF(B23=4+$E$15,    2.7801,     IF(B23=3+$E$15,    2.8158,      IF(B23=2+$E$15,    2.8694,       IF(B23=1+$E$15,    2.8605,        0)))))))))))))))))))))))))))))))))),                                                                                                                     IF(B23=18+$E$15,   0.0618,     IF(B23=17+$E$15,   0.2339,      IF(B23=16+$E$15,   0.4304,       IF(B23=15+$E$15,   0.7073,        IF(B23=14+$E$15,    0.9057,       IF(B23=13+$E$15,    1.0479,         IF(B23=12+$E$15,    1.1583,      IF(B23=11+$E$15,    1.25,     IF(B23=10+$E$15,   1.3211,      IF(B23=9+$E$15,   1.3866,           IF(B23=8+$E$15,    1.4408,        IF(B23=7+$E$15,     1.4914,       IF(B23=6+$E$15,    1.5344,        IF(B23=5+$E$15,   1.5756,      IF(B23=4+$E$15,    1.6186,     IF(B23=3+$E$15,    1.6654,      IF(B23=2+$E$15,    1.7122,       IF(B23=1+$E$15,    1.8151,        0)))))))))))))))))))))</f>
        <v>0</v>
      </c>
      <c r="D23" s="83">
        <f>IF($B23&gt;0,$C23*$E$11,0)</f>
        <v>0</v>
      </c>
      <c r="E23" s="83">
        <f t="shared" si="0"/>
        <v>1.48</v>
      </c>
      <c r="F23" s="90">
        <f t="shared" si="1"/>
        <v>1.48</v>
      </c>
      <c r="G23" s="90"/>
      <c r="H23" s="72">
        <f t="shared" ref="H23:H86" si="7">IF($H24&gt;0,H24+F23,F23)</f>
        <v>149.63999999999999</v>
      </c>
      <c r="I23" s="83">
        <f t="shared" si="2"/>
        <v>5.25</v>
      </c>
      <c r="J23" s="70"/>
      <c r="K23" s="143">
        <f t="shared" si="3"/>
        <v>94</v>
      </c>
      <c r="L23" s="62"/>
      <c r="M23" s="62"/>
      <c r="N23" s="62">
        <f t="shared" si="4"/>
        <v>149.63999999999999</v>
      </c>
      <c r="O23" s="144"/>
      <c r="P23" s="144"/>
      <c r="Q23" s="62"/>
      <c r="R23" s="62"/>
      <c r="S23" s="62"/>
      <c r="T23" s="62"/>
      <c r="U23" s="62"/>
      <c r="V23" s="62"/>
      <c r="W23" s="62"/>
      <c r="X23" s="62"/>
      <c r="Y23" s="62"/>
    </row>
    <row r="24" spans="1:25" x14ac:dyDescent="0.35">
      <c r="B24" s="76">
        <f t="shared" si="5"/>
        <v>62</v>
      </c>
      <c r="C24" s="83">
        <f t="shared" si="6"/>
        <v>0</v>
      </c>
      <c r="D24" s="83">
        <f t="shared" ref="D24:D84" si="8">IF($B24&gt;0,$C24*$E$11,0)</f>
        <v>0</v>
      </c>
      <c r="E24" s="83">
        <f t="shared" si="0"/>
        <v>1.48</v>
      </c>
      <c r="F24" s="90">
        <f t="shared" si="1"/>
        <v>1.48</v>
      </c>
      <c r="G24" s="90"/>
      <c r="H24" s="72">
        <f t="shared" si="7"/>
        <v>148.16</v>
      </c>
      <c r="I24" s="83">
        <f t="shared" si="2"/>
        <v>5.17</v>
      </c>
      <c r="J24" s="70"/>
      <c r="K24" s="143">
        <f t="shared" si="3"/>
        <v>94</v>
      </c>
      <c r="L24" s="62"/>
      <c r="M24" s="62"/>
      <c r="N24" s="62">
        <f t="shared" si="4"/>
        <v>148.16</v>
      </c>
      <c r="O24" s="144"/>
      <c r="P24" s="144"/>
      <c r="Q24" s="62"/>
      <c r="R24" s="62"/>
      <c r="S24" s="62"/>
      <c r="T24" s="62"/>
      <c r="U24" s="62"/>
      <c r="V24" s="62"/>
      <c r="W24" s="62"/>
      <c r="X24" s="62"/>
      <c r="Y24" s="62"/>
    </row>
    <row r="25" spans="1:25" x14ac:dyDescent="0.35">
      <c r="B25" s="76">
        <f t="shared" si="5"/>
        <v>61</v>
      </c>
      <c r="C25" s="83">
        <f t="shared" si="6"/>
        <v>0</v>
      </c>
      <c r="D25" s="83">
        <f t="shared" si="8"/>
        <v>0</v>
      </c>
      <c r="E25" s="83">
        <f t="shared" si="0"/>
        <v>1.48</v>
      </c>
      <c r="F25" s="90">
        <f t="shared" si="1"/>
        <v>1.48</v>
      </c>
      <c r="G25" s="90"/>
      <c r="H25" s="72">
        <f t="shared" si="7"/>
        <v>146.68</v>
      </c>
      <c r="I25" s="83">
        <f t="shared" si="2"/>
        <v>5.08</v>
      </c>
      <c r="J25" s="70"/>
      <c r="K25" s="143">
        <f t="shared" si="3"/>
        <v>94</v>
      </c>
      <c r="L25" s="144"/>
      <c r="M25" s="62"/>
      <c r="N25" s="62">
        <f t="shared" si="4"/>
        <v>146.68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</row>
    <row r="26" spans="1:25" x14ac:dyDescent="0.35">
      <c r="B26" s="76">
        <f t="shared" si="5"/>
        <v>60</v>
      </c>
      <c r="C26" s="83">
        <f t="shared" si="6"/>
        <v>0</v>
      </c>
      <c r="D26" s="33">
        <f t="shared" si="8"/>
        <v>0</v>
      </c>
      <c r="E26" s="83">
        <f t="shared" si="0"/>
        <v>1.48</v>
      </c>
      <c r="F26" s="90">
        <f t="shared" si="1"/>
        <v>1.48</v>
      </c>
      <c r="G26" s="90"/>
      <c r="H26" s="72">
        <f t="shared" si="7"/>
        <v>145.19999999999999</v>
      </c>
      <c r="I26" s="83">
        <f t="shared" si="2"/>
        <v>5</v>
      </c>
      <c r="J26" s="70"/>
      <c r="K26" s="143">
        <f t="shared" si="3"/>
        <v>94</v>
      </c>
      <c r="L26" s="144"/>
      <c r="M26" s="62"/>
      <c r="N26" s="62">
        <f t="shared" si="4"/>
        <v>145.19999999999999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</row>
    <row r="27" spans="1:25" x14ac:dyDescent="0.35">
      <c r="B27" s="76">
        <f t="shared" si="5"/>
        <v>59</v>
      </c>
      <c r="C27" s="83">
        <f t="shared" si="6"/>
        <v>0</v>
      </c>
      <c r="D27" s="33">
        <f t="shared" si="8"/>
        <v>0</v>
      </c>
      <c r="E27" s="83">
        <f t="shared" si="0"/>
        <v>1.48</v>
      </c>
      <c r="F27" s="90">
        <f t="shared" si="1"/>
        <v>1.48</v>
      </c>
      <c r="G27" s="90"/>
      <c r="H27" s="72">
        <f t="shared" si="7"/>
        <v>143.72</v>
      </c>
      <c r="I27" s="83">
        <f t="shared" si="2"/>
        <v>4.92</v>
      </c>
      <c r="J27" s="70"/>
      <c r="K27" s="143">
        <f t="shared" si="3"/>
        <v>94</v>
      </c>
      <c r="L27" s="62"/>
      <c r="M27" s="62"/>
      <c r="N27" s="62">
        <f t="shared" si="4"/>
        <v>143.72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</row>
    <row r="28" spans="1:25" x14ac:dyDescent="0.35">
      <c r="B28" s="76">
        <f t="shared" si="5"/>
        <v>58</v>
      </c>
      <c r="C28" s="83">
        <f t="shared" si="6"/>
        <v>0</v>
      </c>
      <c r="D28" s="33">
        <f t="shared" si="8"/>
        <v>0</v>
      </c>
      <c r="E28" s="83">
        <f t="shared" si="0"/>
        <v>1.48</v>
      </c>
      <c r="F28" s="90">
        <f t="shared" si="1"/>
        <v>1.48</v>
      </c>
      <c r="G28" s="90"/>
      <c r="H28" s="72">
        <f t="shared" si="7"/>
        <v>142.24</v>
      </c>
      <c r="I28" s="83">
        <f t="shared" si="2"/>
        <v>4.83</v>
      </c>
      <c r="J28" s="70"/>
      <c r="K28" s="143">
        <f t="shared" si="3"/>
        <v>94</v>
      </c>
      <c r="L28" s="62"/>
      <c r="M28" s="62"/>
      <c r="N28" s="62">
        <f t="shared" si="4"/>
        <v>142.24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</row>
    <row r="29" spans="1:25" x14ac:dyDescent="0.35">
      <c r="B29" s="76">
        <f t="shared" si="5"/>
        <v>57</v>
      </c>
      <c r="C29" s="83">
        <f t="shared" si="6"/>
        <v>0</v>
      </c>
      <c r="D29" s="33">
        <f t="shared" si="8"/>
        <v>0</v>
      </c>
      <c r="E29" s="83">
        <f t="shared" si="0"/>
        <v>1.48</v>
      </c>
      <c r="F29" s="90">
        <f t="shared" si="1"/>
        <v>1.48</v>
      </c>
      <c r="G29" s="90"/>
      <c r="H29" s="72">
        <f t="shared" si="7"/>
        <v>140.76</v>
      </c>
      <c r="I29" s="83">
        <f t="shared" si="2"/>
        <v>4.75</v>
      </c>
      <c r="J29" s="70"/>
      <c r="K29" s="143">
        <f t="shared" si="3"/>
        <v>94</v>
      </c>
      <c r="L29" s="62"/>
      <c r="M29" s="62"/>
      <c r="N29" s="62">
        <f t="shared" si="4"/>
        <v>140.76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</row>
    <row r="30" spans="1:25" x14ac:dyDescent="0.35">
      <c r="B30" s="76">
        <f t="shared" si="5"/>
        <v>56</v>
      </c>
      <c r="C30" s="83">
        <f t="shared" si="6"/>
        <v>0</v>
      </c>
      <c r="D30" s="33">
        <f t="shared" si="8"/>
        <v>0</v>
      </c>
      <c r="E30" s="83">
        <f t="shared" si="0"/>
        <v>1.48</v>
      </c>
      <c r="F30" s="90">
        <f t="shared" si="1"/>
        <v>1.48</v>
      </c>
      <c r="G30" s="90"/>
      <c r="H30" s="72">
        <f t="shared" si="7"/>
        <v>139.28</v>
      </c>
      <c r="I30" s="83">
        <f t="shared" si="2"/>
        <v>4.67</v>
      </c>
      <c r="J30" s="70"/>
      <c r="K30" s="143">
        <f t="shared" si="3"/>
        <v>94</v>
      </c>
      <c r="L30" s="143"/>
      <c r="M30" s="143"/>
      <c r="N30" s="62">
        <f t="shared" si="4"/>
        <v>139.28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</row>
    <row r="31" spans="1:25" x14ac:dyDescent="0.35">
      <c r="B31" s="76">
        <f t="shared" si="5"/>
        <v>55</v>
      </c>
      <c r="C31" s="83">
        <f t="shared" si="6"/>
        <v>0</v>
      </c>
      <c r="D31" s="33">
        <f t="shared" si="8"/>
        <v>0</v>
      </c>
      <c r="E31" s="83">
        <f t="shared" si="0"/>
        <v>1.48</v>
      </c>
      <c r="F31" s="90">
        <f t="shared" si="1"/>
        <v>1.48</v>
      </c>
      <c r="G31" s="90"/>
      <c r="H31" s="72">
        <f t="shared" si="7"/>
        <v>137.80000000000001</v>
      </c>
      <c r="I31" s="83">
        <f t="shared" si="2"/>
        <v>4.58</v>
      </c>
      <c r="J31" s="70"/>
      <c r="K31" s="143">
        <f t="shared" si="3"/>
        <v>94</v>
      </c>
      <c r="L31" s="143"/>
      <c r="M31" s="143"/>
      <c r="N31" s="62">
        <f t="shared" si="4"/>
        <v>137.80000000000001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25" x14ac:dyDescent="0.35">
      <c r="B32" s="76">
        <f t="shared" si="5"/>
        <v>54</v>
      </c>
      <c r="C32" s="83">
        <f t="shared" si="6"/>
        <v>0</v>
      </c>
      <c r="D32" s="33">
        <f t="shared" si="8"/>
        <v>0</v>
      </c>
      <c r="E32" s="83">
        <f t="shared" si="0"/>
        <v>1.48</v>
      </c>
      <c r="F32" s="90">
        <f t="shared" si="1"/>
        <v>1.48</v>
      </c>
      <c r="G32" s="90"/>
      <c r="H32" s="72">
        <f t="shared" si="7"/>
        <v>136.32</v>
      </c>
      <c r="I32" s="83">
        <f t="shared" si="2"/>
        <v>4.5</v>
      </c>
      <c r="J32" s="70"/>
      <c r="K32" s="143">
        <f t="shared" si="3"/>
        <v>94</v>
      </c>
      <c r="L32" s="143"/>
      <c r="M32" s="143"/>
      <c r="N32" s="62">
        <f t="shared" si="4"/>
        <v>136.32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</row>
    <row r="33" spans="2:25" x14ac:dyDescent="0.35">
      <c r="B33" s="76">
        <f t="shared" si="5"/>
        <v>53</v>
      </c>
      <c r="C33" s="83">
        <f t="shared" si="6"/>
        <v>0.05</v>
      </c>
      <c r="D33" s="33">
        <f t="shared" si="8"/>
        <v>0.05</v>
      </c>
      <c r="E33" s="83">
        <f t="shared" si="0"/>
        <v>1.46</v>
      </c>
      <c r="F33" s="90">
        <f t="shared" si="1"/>
        <v>1.51</v>
      </c>
      <c r="G33" s="90"/>
      <c r="H33" s="72">
        <f t="shared" si="7"/>
        <v>134.84</v>
      </c>
      <c r="I33" s="83">
        <f t="shared" si="2"/>
        <v>4.42</v>
      </c>
      <c r="J33" s="70"/>
      <c r="K33" s="143">
        <f t="shared" si="3"/>
        <v>94</v>
      </c>
      <c r="L33" s="143"/>
      <c r="M33" s="143"/>
      <c r="N33" s="62">
        <f t="shared" si="4"/>
        <v>134.84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</row>
    <row r="34" spans="2:25" x14ac:dyDescent="0.35">
      <c r="B34" s="76">
        <f t="shared" si="5"/>
        <v>52</v>
      </c>
      <c r="C34" s="83">
        <f t="shared" si="6"/>
        <v>0.15</v>
      </c>
      <c r="D34" s="33">
        <f t="shared" si="8"/>
        <v>0.15</v>
      </c>
      <c r="E34" s="83">
        <f t="shared" si="0"/>
        <v>1.42</v>
      </c>
      <c r="F34" s="90">
        <f t="shared" si="1"/>
        <v>1.57</v>
      </c>
      <c r="G34" s="90"/>
      <c r="H34" s="72">
        <f t="shared" si="7"/>
        <v>133.33000000000001</v>
      </c>
      <c r="I34" s="83">
        <f t="shared" si="2"/>
        <v>4.33</v>
      </c>
      <c r="J34" s="70"/>
      <c r="K34" s="143">
        <f t="shared" si="3"/>
        <v>93.95</v>
      </c>
      <c r="L34" s="143"/>
      <c r="M34" s="143"/>
      <c r="N34" s="62">
        <f t="shared" si="4"/>
        <v>133.33000000000001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</row>
    <row r="35" spans="2:25" x14ac:dyDescent="0.35">
      <c r="B35" s="76">
        <f t="shared" si="5"/>
        <v>51</v>
      </c>
      <c r="C35" s="83">
        <f t="shared" si="6"/>
        <v>0.31</v>
      </c>
      <c r="D35" s="33">
        <f t="shared" si="8"/>
        <v>0.31</v>
      </c>
      <c r="E35" s="83">
        <f t="shared" si="0"/>
        <v>1.36</v>
      </c>
      <c r="F35" s="90">
        <f t="shared" si="1"/>
        <v>1.67</v>
      </c>
      <c r="G35" s="90"/>
      <c r="H35" s="72">
        <f t="shared" si="7"/>
        <v>131.76</v>
      </c>
      <c r="I35" s="83">
        <f t="shared" si="2"/>
        <v>4.25</v>
      </c>
      <c r="J35" s="70"/>
      <c r="K35" s="143">
        <f t="shared" si="3"/>
        <v>93.8</v>
      </c>
      <c r="L35" s="143"/>
      <c r="M35" s="143"/>
      <c r="N35" s="62">
        <f t="shared" si="4"/>
        <v>131.76</v>
      </c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</row>
    <row r="36" spans="2:25" x14ac:dyDescent="0.35">
      <c r="B36" s="76">
        <f t="shared" si="5"/>
        <v>50</v>
      </c>
      <c r="C36" s="83">
        <f t="shared" si="6"/>
        <v>0.44</v>
      </c>
      <c r="D36" s="33">
        <f t="shared" si="8"/>
        <v>0.44</v>
      </c>
      <c r="E36" s="83">
        <f t="shared" si="0"/>
        <v>1.3</v>
      </c>
      <c r="F36" s="90">
        <f t="shared" si="1"/>
        <v>1.74</v>
      </c>
      <c r="G36" s="90"/>
      <c r="H36" s="72">
        <f t="shared" si="7"/>
        <v>130.09</v>
      </c>
      <c r="I36" s="83">
        <f t="shared" si="2"/>
        <v>4.17</v>
      </c>
      <c r="J36" s="70"/>
      <c r="K36" s="143">
        <f t="shared" si="3"/>
        <v>93.49</v>
      </c>
      <c r="L36" s="143"/>
      <c r="M36" s="143"/>
      <c r="N36" s="62">
        <f t="shared" si="4"/>
        <v>130.09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</row>
    <row r="37" spans="2:25" x14ac:dyDescent="0.35">
      <c r="B37" s="76">
        <f t="shared" si="5"/>
        <v>49</v>
      </c>
      <c r="C37" s="83">
        <f t="shared" si="6"/>
        <v>0.66</v>
      </c>
      <c r="D37" s="33">
        <f t="shared" si="8"/>
        <v>0.66</v>
      </c>
      <c r="E37" s="83">
        <f t="shared" si="0"/>
        <v>1.22</v>
      </c>
      <c r="F37" s="90">
        <f t="shared" si="1"/>
        <v>1.88</v>
      </c>
      <c r="G37" s="90"/>
      <c r="H37" s="72">
        <f t="shared" si="7"/>
        <v>128.35</v>
      </c>
      <c r="I37" s="83">
        <f t="shared" si="2"/>
        <v>4.08</v>
      </c>
      <c r="J37" s="70"/>
      <c r="K37" s="143">
        <f t="shared" si="3"/>
        <v>93.05</v>
      </c>
      <c r="L37" s="143"/>
      <c r="M37" s="143"/>
      <c r="N37" s="62">
        <f t="shared" si="4"/>
        <v>128.35</v>
      </c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</row>
    <row r="38" spans="2:25" x14ac:dyDescent="0.35">
      <c r="B38" s="76">
        <f t="shared" si="5"/>
        <v>48</v>
      </c>
      <c r="C38" s="83">
        <f t="shared" si="6"/>
        <v>0.94</v>
      </c>
      <c r="D38" s="33">
        <f t="shared" si="8"/>
        <v>0.94</v>
      </c>
      <c r="E38" s="83">
        <f t="shared" si="0"/>
        <v>1.1000000000000001</v>
      </c>
      <c r="F38" s="90">
        <f t="shared" si="1"/>
        <v>2.04</v>
      </c>
      <c r="G38" s="90"/>
      <c r="H38" s="72">
        <f t="shared" si="7"/>
        <v>126.47</v>
      </c>
      <c r="I38" s="83">
        <f t="shared" si="2"/>
        <v>4</v>
      </c>
      <c r="J38" s="70"/>
      <c r="K38" s="143">
        <f t="shared" si="3"/>
        <v>92.39</v>
      </c>
      <c r="L38" s="143"/>
      <c r="M38" s="143"/>
      <c r="N38" s="62">
        <f t="shared" si="4"/>
        <v>126.47</v>
      </c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</row>
    <row r="39" spans="2:25" x14ac:dyDescent="0.35">
      <c r="B39" s="76">
        <f t="shared" si="5"/>
        <v>47</v>
      </c>
      <c r="C39" s="83">
        <f t="shared" si="6"/>
        <v>1.1399999999999999</v>
      </c>
      <c r="D39" s="33">
        <f t="shared" si="8"/>
        <v>1.1399999999999999</v>
      </c>
      <c r="E39" s="83">
        <f t="shared" si="0"/>
        <v>1.02</v>
      </c>
      <c r="F39" s="90">
        <f t="shared" si="1"/>
        <v>2.16</v>
      </c>
      <c r="G39" s="90"/>
      <c r="H39" s="72">
        <f t="shared" si="7"/>
        <v>124.43</v>
      </c>
      <c r="I39" s="83">
        <f t="shared" si="2"/>
        <v>3.92</v>
      </c>
      <c r="J39" s="70"/>
      <c r="K39" s="143">
        <f t="shared" si="3"/>
        <v>91.45</v>
      </c>
      <c r="L39" s="143"/>
      <c r="M39" s="143"/>
      <c r="N39" s="62">
        <f t="shared" si="4"/>
        <v>124.43</v>
      </c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</row>
    <row r="40" spans="2:25" x14ac:dyDescent="0.35">
      <c r="B40" s="76">
        <f t="shared" si="5"/>
        <v>46</v>
      </c>
      <c r="C40" s="83">
        <f t="shared" si="6"/>
        <v>1.29</v>
      </c>
      <c r="D40" s="33">
        <f t="shared" si="8"/>
        <v>1.29</v>
      </c>
      <c r="E40" s="83">
        <f t="shared" si="0"/>
        <v>0.96</v>
      </c>
      <c r="F40" s="90">
        <f t="shared" si="1"/>
        <v>2.25</v>
      </c>
      <c r="G40" s="90"/>
      <c r="H40" s="72">
        <f t="shared" si="7"/>
        <v>122.27</v>
      </c>
      <c r="I40" s="83">
        <f t="shared" si="2"/>
        <v>3.83</v>
      </c>
      <c r="J40" s="70"/>
      <c r="K40" s="143">
        <f t="shared" si="3"/>
        <v>90.31</v>
      </c>
      <c r="L40" s="143"/>
      <c r="M40" s="143"/>
      <c r="N40" s="62">
        <f t="shared" si="4"/>
        <v>122.27</v>
      </c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</row>
    <row r="41" spans="2:25" x14ac:dyDescent="0.35">
      <c r="B41" s="76">
        <f t="shared" si="5"/>
        <v>45</v>
      </c>
      <c r="C41" s="83">
        <f t="shared" si="6"/>
        <v>1.42</v>
      </c>
      <c r="D41" s="33">
        <f t="shared" si="8"/>
        <v>1.42</v>
      </c>
      <c r="E41" s="83">
        <f t="shared" si="0"/>
        <v>0.91</v>
      </c>
      <c r="F41" s="90">
        <f t="shared" si="1"/>
        <v>2.33</v>
      </c>
      <c r="G41" s="90"/>
      <c r="H41" s="72">
        <f t="shared" si="7"/>
        <v>120.02</v>
      </c>
      <c r="I41" s="83">
        <f t="shared" si="2"/>
        <v>3.75</v>
      </c>
      <c r="J41" s="70"/>
      <c r="K41" s="143">
        <f t="shared" si="3"/>
        <v>89.02</v>
      </c>
      <c r="L41" s="143"/>
      <c r="M41" s="143"/>
      <c r="N41" s="62">
        <f t="shared" si="4"/>
        <v>120.02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</row>
    <row r="42" spans="2:25" x14ac:dyDescent="0.35">
      <c r="B42" s="76">
        <f t="shared" si="5"/>
        <v>44</v>
      </c>
      <c r="C42" s="83">
        <f t="shared" si="6"/>
        <v>1.55</v>
      </c>
      <c r="D42" s="33">
        <f t="shared" si="8"/>
        <v>1.55</v>
      </c>
      <c r="E42" s="83">
        <f t="shared" si="0"/>
        <v>0.86</v>
      </c>
      <c r="F42" s="90">
        <f t="shared" si="1"/>
        <v>2.41</v>
      </c>
      <c r="G42" s="90"/>
      <c r="H42" s="72">
        <f t="shared" si="7"/>
        <v>117.69</v>
      </c>
      <c r="I42" s="83">
        <f t="shared" si="2"/>
        <v>3.67</v>
      </c>
      <c r="J42" s="70"/>
      <c r="K42" s="143">
        <f t="shared" si="3"/>
        <v>87.6</v>
      </c>
      <c r="L42" s="143"/>
      <c r="M42" s="143"/>
      <c r="N42" s="62">
        <f t="shared" si="4"/>
        <v>117.69</v>
      </c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</row>
    <row r="43" spans="2:25" x14ac:dyDescent="0.35">
      <c r="B43" s="76">
        <f t="shared" si="5"/>
        <v>43</v>
      </c>
      <c r="C43" s="83">
        <f t="shared" si="6"/>
        <v>1.65</v>
      </c>
      <c r="D43" s="33">
        <f t="shared" si="8"/>
        <v>1.65</v>
      </c>
      <c r="E43" s="83">
        <f t="shared" si="0"/>
        <v>0.82</v>
      </c>
      <c r="F43" s="90">
        <f t="shared" si="1"/>
        <v>2.4700000000000002</v>
      </c>
      <c r="G43" s="90"/>
      <c r="H43" s="72">
        <f t="shared" si="7"/>
        <v>115.28</v>
      </c>
      <c r="I43" s="83">
        <f t="shared" si="2"/>
        <v>3.58</v>
      </c>
      <c r="J43" s="70"/>
      <c r="K43" s="143">
        <f t="shared" si="3"/>
        <v>86.05</v>
      </c>
      <c r="L43" s="62"/>
      <c r="M43" s="62"/>
      <c r="N43" s="62">
        <f t="shared" si="4"/>
        <v>115.28</v>
      </c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</row>
    <row r="44" spans="2:25" x14ac:dyDescent="0.35">
      <c r="B44" s="76">
        <f t="shared" si="5"/>
        <v>42</v>
      </c>
      <c r="C44" s="83">
        <f t="shared" si="6"/>
        <v>1.77</v>
      </c>
      <c r="D44" s="33">
        <f t="shared" si="8"/>
        <v>1.77</v>
      </c>
      <c r="E44" s="83">
        <f t="shared" si="0"/>
        <v>0.77</v>
      </c>
      <c r="F44" s="90">
        <f t="shared" si="1"/>
        <v>2.54</v>
      </c>
      <c r="G44" s="90"/>
      <c r="H44" s="72">
        <f t="shared" si="7"/>
        <v>112.81</v>
      </c>
      <c r="I44" s="83">
        <f t="shared" si="2"/>
        <v>3.5</v>
      </c>
      <c r="J44" s="70"/>
      <c r="K44" s="143">
        <f t="shared" si="3"/>
        <v>84.4</v>
      </c>
      <c r="L44" s="62"/>
      <c r="M44" s="62"/>
      <c r="N44" s="62">
        <f t="shared" si="4"/>
        <v>112.81</v>
      </c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</row>
    <row r="45" spans="2:25" x14ac:dyDescent="0.35">
      <c r="B45" s="76">
        <f t="shared" si="5"/>
        <v>41</v>
      </c>
      <c r="C45" s="83">
        <f t="shared" si="6"/>
        <v>1.86</v>
      </c>
      <c r="D45" s="33">
        <f t="shared" si="8"/>
        <v>1.86</v>
      </c>
      <c r="E45" s="83">
        <f t="shared" si="0"/>
        <v>0.74</v>
      </c>
      <c r="F45" s="90">
        <f t="shared" si="1"/>
        <v>2.6</v>
      </c>
      <c r="G45" s="90"/>
      <c r="H45" s="72">
        <f t="shared" si="7"/>
        <v>110.27</v>
      </c>
      <c r="I45" s="83">
        <f t="shared" si="2"/>
        <v>3.42</v>
      </c>
      <c r="J45" s="70"/>
      <c r="K45" s="143">
        <f t="shared" si="3"/>
        <v>82.63</v>
      </c>
      <c r="L45" s="62"/>
      <c r="M45" s="62"/>
      <c r="N45" s="62">
        <f t="shared" si="4"/>
        <v>110.27</v>
      </c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</row>
    <row r="46" spans="2:25" x14ac:dyDescent="0.35">
      <c r="B46" s="76">
        <f t="shared" si="5"/>
        <v>40</v>
      </c>
      <c r="C46" s="83">
        <f t="shared" si="6"/>
        <v>1.94</v>
      </c>
      <c r="D46" s="33">
        <f t="shared" si="8"/>
        <v>1.94</v>
      </c>
      <c r="E46" s="83">
        <f t="shared" si="0"/>
        <v>0.7</v>
      </c>
      <c r="F46" s="90">
        <f t="shared" si="1"/>
        <v>2.64</v>
      </c>
      <c r="G46" s="90"/>
      <c r="H46" s="72">
        <f t="shared" si="7"/>
        <v>107.67</v>
      </c>
      <c r="I46" s="83">
        <f t="shared" si="2"/>
        <v>3.33</v>
      </c>
      <c r="J46" s="70"/>
      <c r="K46" s="143">
        <f t="shared" si="3"/>
        <v>80.77</v>
      </c>
      <c r="L46" s="62"/>
      <c r="M46" s="62"/>
      <c r="N46" s="62">
        <f t="shared" si="4"/>
        <v>107.67</v>
      </c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2:25" x14ac:dyDescent="0.35">
      <c r="B47" s="76">
        <f t="shared" si="5"/>
        <v>39</v>
      </c>
      <c r="C47" s="83">
        <f t="shared" si="6"/>
        <v>2.0099999999999998</v>
      </c>
      <c r="D47" s="33">
        <f t="shared" si="8"/>
        <v>2.0099999999999998</v>
      </c>
      <c r="E47" s="83">
        <f t="shared" si="0"/>
        <v>0.68</v>
      </c>
      <c r="F47" s="90">
        <f t="shared" si="1"/>
        <v>2.69</v>
      </c>
      <c r="G47" s="90"/>
      <c r="H47" s="72">
        <f t="shared" si="7"/>
        <v>105.03</v>
      </c>
      <c r="I47" s="83">
        <f t="shared" si="2"/>
        <v>3.25</v>
      </c>
      <c r="J47" s="70"/>
      <c r="K47" s="143">
        <f t="shared" si="3"/>
        <v>78.83</v>
      </c>
      <c r="L47" s="62"/>
      <c r="M47" s="62"/>
      <c r="N47" s="62">
        <f t="shared" si="4"/>
        <v>105.03</v>
      </c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2:25" x14ac:dyDescent="0.35">
      <c r="B48" s="76">
        <f t="shared" si="5"/>
        <v>38</v>
      </c>
      <c r="C48" s="83">
        <f t="shared" si="6"/>
        <v>2.0699999999999998</v>
      </c>
      <c r="D48" s="33">
        <f t="shared" si="8"/>
        <v>2.0699999999999998</v>
      </c>
      <c r="E48" s="83">
        <f t="shared" si="0"/>
        <v>0.65</v>
      </c>
      <c r="F48" s="90">
        <f t="shared" si="1"/>
        <v>2.72</v>
      </c>
      <c r="G48" s="90"/>
      <c r="H48" s="72">
        <f t="shared" si="7"/>
        <v>102.34</v>
      </c>
      <c r="I48" s="83">
        <f t="shared" si="2"/>
        <v>3.17</v>
      </c>
      <c r="J48" s="70"/>
      <c r="K48" s="143">
        <f t="shared" si="3"/>
        <v>76.819999999999993</v>
      </c>
      <c r="L48" s="62"/>
      <c r="M48" s="62"/>
      <c r="N48" s="62">
        <f t="shared" si="4"/>
        <v>102.34</v>
      </c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2:25" x14ac:dyDescent="0.35">
      <c r="B49" s="76">
        <f t="shared" si="5"/>
        <v>37</v>
      </c>
      <c r="C49" s="83">
        <f t="shared" si="6"/>
        <v>2.13</v>
      </c>
      <c r="D49" s="33">
        <f t="shared" si="8"/>
        <v>2.13</v>
      </c>
      <c r="E49" s="83">
        <f t="shared" si="0"/>
        <v>0.63</v>
      </c>
      <c r="F49" s="90">
        <f t="shared" si="1"/>
        <v>2.76</v>
      </c>
      <c r="G49" s="90"/>
      <c r="H49" s="72">
        <f t="shared" si="7"/>
        <v>99.62</v>
      </c>
      <c r="I49" s="83">
        <f t="shared" si="2"/>
        <v>3.08</v>
      </c>
      <c r="J49" s="70"/>
      <c r="K49" s="143">
        <f t="shared" si="3"/>
        <v>74.75</v>
      </c>
      <c r="L49" s="62"/>
      <c r="M49" s="62"/>
      <c r="N49" s="62">
        <f t="shared" si="4"/>
        <v>99.62</v>
      </c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</row>
    <row r="50" spans="2:25" x14ac:dyDescent="0.35">
      <c r="B50" s="76">
        <f t="shared" si="5"/>
        <v>36</v>
      </c>
      <c r="C50" s="83">
        <f t="shared" si="6"/>
        <v>2.19</v>
      </c>
      <c r="D50" s="33">
        <f t="shared" si="8"/>
        <v>2.19</v>
      </c>
      <c r="E50" s="83">
        <f t="shared" si="0"/>
        <v>0.6</v>
      </c>
      <c r="F50" s="90">
        <f t="shared" si="1"/>
        <v>2.79</v>
      </c>
      <c r="G50" s="90"/>
      <c r="H50" s="72">
        <f t="shared" si="7"/>
        <v>96.86</v>
      </c>
      <c r="I50" s="83">
        <f t="shared" si="2"/>
        <v>3</v>
      </c>
      <c r="J50" s="70"/>
      <c r="K50" s="143">
        <f t="shared" si="3"/>
        <v>72.62</v>
      </c>
      <c r="L50" s="62"/>
      <c r="M50" s="62"/>
      <c r="N50" s="62">
        <f t="shared" si="4"/>
        <v>96.86</v>
      </c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</row>
    <row r="51" spans="2:25" x14ac:dyDescent="0.35">
      <c r="B51" s="76">
        <f t="shared" si="5"/>
        <v>35</v>
      </c>
      <c r="C51" s="83">
        <f t="shared" si="6"/>
        <v>2.2400000000000002</v>
      </c>
      <c r="D51" s="33">
        <f t="shared" si="8"/>
        <v>2.2400000000000002</v>
      </c>
      <c r="E51" s="83">
        <f t="shared" si="0"/>
        <v>0.57999999999999996</v>
      </c>
      <c r="F51" s="90">
        <f t="shared" si="1"/>
        <v>2.82</v>
      </c>
      <c r="G51" s="90"/>
      <c r="H51" s="72">
        <f t="shared" si="7"/>
        <v>94.07</v>
      </c>
      <c r="I51" s="83">
        <f t="shared" si="2"/>
        <v>2.92</v>
      </c>
      <c r="J51" s="70"/>
      <c r="K51" s="143">
        <f t="shared" si="3"/>
        <v>70.430000000000007</v>
      </c>
      <c r="L51" s="62"/>
      <c r="M51" s="62"/>
      <c r="N51" s="62">
        <f t="shared" si="4"/>
        <v>94.07</v>
      </c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  <row r="52" spans="2:25" x14ac:dyDescent="0.35">
      <c r="B52" s="76">
        <f t="shared" si="5"/>
        <v>34</v>
      </c>
      <c r="C52" s="83">
        <f t="shared" si="6"/>
        <v>2.29</v>
      </c>
      <c r="D52" s="33">
        <f t="shared" si="8"/>
        <v>2.29</v>
      </c>
      <c r="E52" s="83">
        <f t="shared" si="0"/>
        <v>0.56000000000000005</v>
      </c>
      <c r="F52" s="90">
        <f t="shared" si="1"/>
        <v>2.85</v>
      </c>
      <c r="G52" s="90"/>
      <c r="H52" s="72">
        <f t="shared" si="7"/>
        <v>91.25</v>
      </c>
      <c r="I52" s="83">
        <f t="shared" si="2"/>
        <v>2.83</v>
      </c>
      <c r="J52" s="70"/>
      <c r="K52" s="143">
        <f t="shared" si="3"/>
        <v>68.19</v>
      </c>
      <c r="L52" s="62"/>
      <c r="M52" s="62"/>
      <c r="N52" s="62">
        <f t="shared" si="4"/>
        <v>91.25</v>
      </c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</row>
    <row r="53" spans="2:25" x14ac:dyDescent="0.35">
      <c r="B53" s="76">
        <f t="shared" si="5"/>
        <v>33</v>
      </c>
      <c r="C53" s="83">
        <f t="shared" si="6"/>
        <v>2.35</v>
      </c>
      <c r="D53" s="33">
        <f t="shared" si="8"/>
        <v>2.35</v>
      </c>
      <c r="E53" s="83">
        <f t="shared" si="0"/>
        <v>0.54</v>
      </c>
      <c r="F53" s="90">
        <f t="shared" si="1"/>
        <v>2.89</v>
      </c>
      <c r="G53" s="90"/>
      <c r="H53" s="72">
        <f t="shared" si="7"/>
        <v>88.4</v>
      </c>
      <c r="I53" s="83">
        <f t="shared" si="2"/>
        <v>2.75</v>
      </c>
      <c r="J53" s="70"/>
      <c r="K53" s="143">
        <f t="shared" si="3"/>
        <v>65.900000000000006</v>
      </c>
      <c r="L53" s="62"/>
      <c r="M53" s="62"/>
      <c r="N53" s="62">
        <f t="shared" si="4"/>
        <v>88.4</v>
      </c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</row>
    <row r="54" spans="2:25" x14ac:dyDescent="0.35">
      <c r="B54" s="76">
        <f t="shared" si="5"/>
        <v>32</v>
      </c>
      <c r="C54" s="83">
        <f t="shared" si="6"/>
        <v>2.4</v>
      </c>
      <c r="D54" s="33">
        <f t="shared" si="8"/>
        <v>2.4</v>
      </c>
      <c r="E54" s="83">
        <f t="shared" si="0"/>
        <v>0.52</v>
      </c>
      <c r="F54" s="90">
        <f t="shared" si="1"/>
        <v>2.92</v>
      </c>
      <c r="G54" s="90"/>
      <c r="H54" s="72">
        <f t="shared" si="7"/>
        <v>85.51</v>
      </c>
      <c r="I54" s="83">
        <f t="shared" si="2"/>
        <v>2.67</v>
      </c>
      <c r="J54" s="70"/>
      <c r="K54" s="143">
        <f t="shared" si="3"/>
        <v>63.55</v>
      </c>
      <c r="L54" s="62"/>
      <c r="M54" s="62"/>
      <c r="N54" s="62">
        <f t="shared" si="4"/>
        <v>85.51</v>
      </c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</row>
    <row r="55" spans="2:25" x14ac:dyDescent="0.35">
      <c r="B55" s="76">
        <f t="shared" si="5"/>
        <v>31</v>
      </c>
      <c r="C55" s="83">
        <f t="shared" si="6"/>
        <v>2.4300000000000002</v>
      </c>
      <c r="D55" s="33">
        <f t="shared" si="8"/>
        <v>2.4300000000000002</v>
      </c>
      <c r="E55" s="83">
        <f t="shared" si="0"/>
        <v>0.51</v>
      </c>
      <c r="F55" s="90">
        <f t="shared" si="1"/>
        <v>2.94</v>
      </c>
      <c r="G55" s="90"/>
      <c r="H55" s="72">
        <f t="shared" si="7"/>
        <v>82.59</v>
      </c>
      <c r="I55" s="83">
        <f t="shared" si="2"/>
        <v>2.58</v>
      </c>
      <c r="J55" s="70"/>
      <c r="K55" s="143">
        <f t="shared" si="3"/>
        <v>61.15</v>
      </c>
      <c r="L55" s="62"/>
      <c r="M55" s="62"/>
      <c r="N55" s="62">
        <f t="shared" si="4"/>
        <v>82.59</v>
      </c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</row>
    <row r="56" spans="2:25" x14ac:dyDescent="0.35">
      <c r="B56" s="76">
        <f t="shared" si="5"/>
        <v>30</v>
      </c>
      <c r="C56" s="83">
        <f t="shared" si="6"/>
        <v>2.4900000000000002</v>
      </c>
      <c r="D56" s="33">
        <f t="shared" si="8"/>
        <v>2.4900000000000002</v>
      </c>
      <c r="E56" s="83">
        <f t="shared" si="0"/>
        <v>0.48</v>
      </c>
      <c r="F56" s="90">
        <f t="shared" si="1"/>
        <v>2.97</v>
      </c>
      <c r="G56" s="90"/>
      <c r="H56" s="72">
        <f t="shared" si="7"/>
        <v>79.650000000000006</v>
      </c>
      <c r="I56" s="83">
        <f t="shared" si="2"/>
        <v>2.5</v>
      </c>
      <c r="J56" s="70"/>
      <c r="K56" s="143">
        <f t="shared" si="3"/>
        <v>58.72</v>
      </c>
      <c r="L56" s="62"/>
      <c r="M56" s="62"/>
      <c r="N56" s="62">
        <f t="shared" si="4"/>
        <v>79.650000000000006</v>
      </c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</row>
    <row r="57" spans="2:25" x14ac:dyDescent="0.35">
      <c r="B57" s="76">
        <f t="shared" si="5"/>
        <v>29</v>
      </c>
      <c r="C57" s="83">
        <f t="shared" si="6"/>
        <v>2.52</v>
      </c>
      <c r="D57" s="33">
        <f t="shared" si="8"/>
        <v>2.52</v>
      </c>
      <c r="E57" s="83">
        <f t="shared" si="0"/>
        <v>0.47</v>
      </c>
      <c r="F57" s="90">
        <f t="shared" si="1"/>
        <v>2.99</v>
      </c>
      <c r="G57" s="90"/>
      <c r="H57" s="72">
        <f t="shared" si="7"/>
        <v>76.680000000000007</v>
      </c>
      <c r="I57" s="83">
        <f t="shared" si="2"/>
        <v>2.42</v>
      </c>
      <c r="J57" s="70"/>
      <c r="K57" s="143">
        <f t="shared" si="3"/>
        <v>56.23</v>
      </c>
      <c r="L57" s="62"/>
      <c r="M57" s="62"/>
      <c r="N57" s="62">
        <f t="shared" si="4"/>
        <v>76.680000000000007</v>
      </c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</row>
    <row r="58" spans="2:25" x14ac:dyDescent="0.35">
      <c r="B58" s="76">
        <f t="shared" si="5"/>
        <v>28</v>
      </c>
      <c r="C58" s="83">
        <f t="shared" si="6"/>
        <v>2.5499999999999998</v>
      </c>
      <c r="D58" s="33">
        <f t="shared" si="8"/>
        <v>2.5499999999999998</v>
      </c>
      <c r="E58" s="83">
        <f t="shared" si="0"/>
        <v>0.46</v>
      </c>
      <c r="F58" s="90">
        <f t="shared" si="1"/>
        <v>3.01</v>
      </c>
      <c r="G58" s="90"/>
      <c r="H58" s="72">
        <f t="shared" si="7"/>
        <v>73.69</v>
      </c>
      <c r="I58" s="83">
        <f t="shared" si="2"/>
        <v>2.33</v>
      </c>
      <c r="J58" s="70"/>
      <c r="K58" s="143">
        <f t="shared" si="3"/>
        <v>53.71</v>
      </c>
      <c r="L58" s="62"/>
      <c r="M58" s="62"/>
      <c r="N58" s="62">
        <f t="shared" si="4"/>
        <v>73.69</v>
      </c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</row>
    <row r="59" spans="2:25" x14ac:dyDescent="0.35">
      <c r="B59" s="76">
        <f t="shared" si="5"/>
        <v>27</v>
      </c>
      <c r="C59" s="83">
        <f t="shared" si="6"/>
        <v>2.59</v>
      </c>
      <c r="D59" s="33">
        <f t="shared" si="8"/>
        <v>2.59</v>
      </c>
      <c r="E59" s="83">
        <f t="shared" si="0"/>
        <v>0.44</v>
      </c>
      <c r="F59" s="90">
        <f t="shared" si="1"/>
        <v>3.03</v>
      </c>
      <c r="G59" s="90"/>
      <c r="H59" s="72">
        <f t="shared" si="7"/>
        <v>70.680000000000007</v>
      </c>
      <c r="I59" s="83">
        <f t="shared" si="2"/>
        <v>2.25</v>
      </c>
      <c r="J59" s="70"/>
      <c r="K59" s="143">
        <f t="shared" si="3"/>
        <v>51.16</v>
      </c>
      <c r="L59" s="62"/>
      <c r="M59" s="62"/>
      <c r="N59" s="62">
        <f t="shared" si="4"/>
        <v>70.680000000000007</v>
      </c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</row>
    <row r="60" spans="2:25" x14ac:dyDescent="0.35">
      <c r="B60" s="76">
        <f t="shared" si="5"/>
        <v>26</v>
      </c>
      <c r="C60" s="83">
        <f t="shared" si="6"/>
        <v>2.62</v>
      </c>
      <c r="D60" s="33">
        <f t="shared" si="8"/>
        <v>2.62</v>
      </c>
      <c r="E60" s="83">
        <f t="shared" si="0"/>
        <v>0.43</v>
      </c>
      <c r="F60" s="90">
        <f t="shared" si="1"/>
        <v>3.05</v>
      </c>
      <c r="G60" s="90"/>
      <c r="H60" s="72">
        <f t="shared" si="7"/>
        <v>67.650000000000006</v>
      </c>
      <c r="I60" s="83">
        <f t="shared" si="2"/>
        <v>2.17</v>
      </c>
      <c r="J60" s="70"/>
      <c r="K60" s="143">
        <f t="shared" si="3"/>
        <v>48.57</v>
      </c>
      <c r="L60" s="62"/>
      <c r="M60" s="62"/>
      <c r="N60" s="62">
        <f t="shared" si="4"/>
        <v>67.650000000000006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</row>
    <row r="61" spans="2:25" x14ac:dyDescent="0.35">
      <c r="B61" s="76">
        <f t="shared" si="5"/>
        <v>25</v>
      </c>
      <c r="C61" s="83">
        <f t="shared" si="6"/>
        <v>2.65</v>
      </c>
      <c r="D61" s="33">
        <f t="shared" si="8"/>
        <v>2.65</v>
      </c>
      <c r="E61" s="83">
        <f t="shared" si="0"/>
        <v>0.42</v>
      </c>
      <c r="F61" s="90">
        <f t="shared" si="1"/>
        <v>3.07</v>
      </c>
      <c r="G61" s="90"/>
      <c r="H61" s="72">
        <f t="shared" si="7"/>
        <v>64.599999999999994</v>
      </c>
      <c r="I61" s="83">
        <f t="shared" si="2"/>
        <v>2.08</v>
      </c>
      <c r="J61" s="70"/>
      <c r="K61" s="143">
        <f t="shared" si="3"/>
        <v>45.95</v>
      </c>
      <c r="L61" s="62"/>
      <c r="M61" s="62"/>
      <c r="N61" s="62">
        <f t="shared" si="4"/>
        <v>64.599999999999994</v>
      </c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</row>
    <row r="62" spans="2:25" x14ac:dyDescent="0.35">
      <c r="B62" s="76">
        <f t="shared" si="5"/>
        <v>24</v>
      </c>
      <c r="C62" s="83">
        <f t="shared" si="6"/>
        <v>2.67</v>
      </c>
      <c r="D62" s="33">
        <f t="shared" si="8"/>
        <v>2.67</v>
      </c>
      <c r="E62" s="83">
        <f t="shared" si="0"/>
        <v>0.41</v>
      </c>
      <c r="F62" s="90">
        <f t="shared" si="1"/>
        <v>3.08</v>
      </c>
      <c r="G62" s="90"/>
      <c r="H62" s="72">
        <f t="shared" si="7"/>
        <v>61.53</v>
      </c>
      <c r="I62" s="83">
        <f t="shared" si="2"/>
        <v>2</v>
      </c>
      <c r="J62" s="70"/>
      <c r="K62" s="143">
        <f t="shared" si="3"/>
        <v>43.3</v>
      </c>
      <c r="L62" s="62"/>
      <c r="M62" s="62"/>
      <c r="N62" s="62">
        <f t="shared" si="4"/>
        <v>61.53</v>
      </c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</row>
    <row r="63" spans="2:25" x14ac:dyDescent="0.35">
      <c r="B63" s="76">
        <f t="shared" si="5"/>
        <v>23</v>
      </c>
      <c r="C63" s="83">
        <f t="shared" si="6"/>
        <v>2.71</v>
      </c>
      <c r="D63" s="33">
        <f t="shared" si="8"/>
        <v>2.71</v>
      </c>
      <c r="E63" s="83">
        <f t="shared" si="0"/>
        <v>0.4</v>
      </c>
      <c r="F63" s="90">
        <f t="shared" si="1"/>
        <v>3.11</v>
      </c>
      <c r="G63" s="90"/>
      <c r="H63" s="72">
        <f t="shared" si="7"/>
        <v>58.45</v>
      </c>
      <c r="I63" s="83">
        <f t="shared" si="2"/>
        <v>1.92</v>
      </c>
      <c r="J63" s="70"/>
      <c r="K63" s="143">
        <f t="shared" si="3"/>
        <v>40.630000000000003</v>
      </c>
      <c r="L63" s="62"/>
      <c r="M63" s="62"/>
      <c r="N63" s="62">
        <f t="shared" si="4"/>
        <v>58.45</v>
      </c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</row>
    <row r="64" spans="2:25" x14ac:dyDescent="0.35">
      <c r="B64" s="76">
        <f t="shared" si="5"/>
        <v>22</v>
      </c>
      <c r="C64" s="83">
        <f t="shared" si="6"/>
        <v>2.73</v>
      </c>
      <c r="D64" s="33">
        <f t="shared" si="8"/>
        <v>2.73</v>
      </c>
      <c r="E64" s="83">
        <f t="shared" si="0"/>
        <v>0.39</v>
      </c>
      <c r="F64" s="90">
        <f t="shared" si="1"/>
        <v>3.12</v>
      </c>
      <c r="G64" s="90"/>
      <c r="H64" s="72">
        <f t="shared" si="7"/>
        <v>55.34</v>
      </c>
      <c r="I64" s="83">
        <f t="shared" si="2"/>
        <v>1.83</v>
      </c>
      <c r="J64" s="70"/>
      <c r="K64" s="143">
        <f t="shared" si="3"/>
        <v>37.92</v>
      </c>
      <c r="L64" s="62"/>
      <c r="M64" s="62"/>
      <c r="N64" s="62">
        <f t="shared" si="4"/>
        <v>55.34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</row>
    <row r="65" spans="2:25" x14ac:dyDescent="0.35">
      <c r="B65" s="76">
        <f t="shared" si="5"/>
        <v>21</v>
      </c>
      <c r="C65" s="83">
        <f t="shared" si="6"/>
        <v>2.76</v>
      </c>
      <c r="D65" s="33">
        <f t="shared" si="8"/>
        <v>2.76</v>
      </c>
      <c r="E65" s="83">
        <f t="shared" si="0"/>
        <v>0.38</v>
      </c>
      <c r="F65" s="90">
        <f t="shared" si="1"/>
        <v>3.14</v>
      </c>
      <c r="G65" s="90"/>
      <c r="H65" s="72">
        <f t="shared" si="7"/>
        <v>52.22</v>
      </c>
      <c r="I65" s="83">
        <f t="shared" si="2"/>
        <v>1.75</v>
      </c>
      <c r="J65" s="70"/>
      <c r="K65" s="143">
        <f t="shared" si="3"/>
        <v>35.19</v>
      </c>
      <c r="L65" s="62"/>
      <c r="M65" s="62"/>
      <c r="N65" s="62">
        <f t="shared" si="4"/>
        <v>52.22</v>
      </c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</row>
    <row r="66" spans="2:25" x14ac:dyDescent="0.35">
      <c r="B66" s="76">
        <f t="shared" si="5"/>
        <v>20</v>
      </c>
      <c r="C66" s="83">
        <f t="shared" si="6"/>
        <v>2.78</v>
      </c>
      <c r="D66" s="33">
        <f t="shared" si="8"/>
        <v>2.78</v>
      </c>
      <c r="E66" s="83">
        <f t="shared" si="0"/>
        <v>0.37</v>
      </c>
      <c r="F66" s="90">
        <f t="shared" si="1"/>
        <v>3.15</v>
      </c>
      <c r="G66" s="90"/>
      <c r="H66" s="72">
        <f t="shared" si="7"/>
        <v>49.08</v>
      </c>
      <c r="I66" s="83">
        <f t="shared" si="2"/>
        <v>1.67</v>
      </c>
      <c r="J66" s="70"/>
      <c r="K66" s="143">
        <f t="shared" si="3"/>
        <v>32.43</v>
      </c>
      <c r="L66" s="62"/>
      <c r="M66" s="62"/>
      <c r="N66" s="62">
        <f t="shared" si="4"/>
        <v>49.08</v>
      </c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</row>
    <row r="67" spans="2:25" x14ac:dyDescent="0.35">
      <c r="B67" s="76">
        <f t="shared" si="5"/>
        <v>19</v>
      </c>
      <c r="C67" s="83">
        <f t="shared" si="6"/>
        <v>2.81</v>
      </c>
      <c r="D67" s="33">
        <f t="shared" si="8"/>
        <v>2.81</v>
      </c>
      <c r="E67" s="83">
        <f t="shared" si="0"/>
        <v>0.36</v>
      </c>
      <c r="F67" s="90">
        <f t="shared" si="1"/>
        <v>3.17</v>
      </c>
      <c r="G67" s="90"/>
      <c r="H67" s="72">
        <f t="shared" si="7"/>
        <v>45.93</v>
      </c>
      <c r="I67" s="83">
        <f t="shared" si="2"/>
        <v>1.58</v>
      </c>
      <c r="J67" s="70"/>
      <c r="K67" s="143">
        <f t="shared" si="3"/>
        <v>29.65</v>
      </c>
      <c r="L67" s="62"/>
      <c r="M67" s="62"/>
      <c r="N67" s="62">
        <f t="shared" si="4"/>
        <v>45.93</v>
      </c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</row>
    <row r="68" spans="2:25" x14ac:dyDescent="0.35">
      <c r="B68" s="76">
        <f t="shared" si="5"/>
        <v>18</v>
      </c>
      <c r="C68" s="83">
        <f t="shared" si="6"/>
        <v>2.83</v>
      </c>
      <c r="D68" s="33">
        <f t="shared" si="8"/>
        <v>2.83</v>
      </c>
      <c r="E68" s="83">
        <f t="shared" si="0"/>
        <v>0.35</v>
      </c>
      <c r="F68" s="90">
        <f t="shared" si="1"/>
        <v>3.18</v>
      </c>
      <c r="G68" s="90"/>
      <c r="H68" s="72">
        <f t="shared" si="7"/>
        <v>42.76</v>
      </c>
      <c r="I68" s="83">
        <f t="shared" si="2"/>
        <v>1.5</v>
      </c>
      <c r="J68" s="70"/>
      <c r="K68" s="143">
        <f t="shared" si="3"/>
        <v>26.84</v>
      </c>
      <c r="L68" s="62"/>
      <c r="M68" s="62"/>
      <c r="N68" s="62">
        <f t="shared" si="4"/>
        <v>42.76</v>
      </c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  <row r="69" spans="2:25" x14ac:dyDescent="0.35">
      <c r="B69" s="76">
        <f t="shared" si="5"/>
        <v>17</v>
      </c>
      <c r="C69" s="83">
        <f t="shared" si="6"/>
        <v>2.86</v>
      </c>
      <c r="D69" s="33">
        <f t="shared" si="8"/>
        <v>2.86</v>
      </c>
      <c r="E69" s="83">
        <f t="shared" si="0"/>
        <v>0.34</v>
      </c>
      <c r="F69" s="90">
        <f t="shared" si="1"/>
        <v>3.2</v>
      </c>
      <c r="G69" s="90"/>
      <c r="H69" s="72">
        <f t="shared" si="7"/>
        <v>39.58</v>
      </c>
      <c r="I69" s="83">
        <f t="shared" si="2"/>
        <v>1.42</v>
      </c>
      <c r="J69" s="70"/>
      <c r="K69" s="143">
        <f t="shared" si="3"/>
        <v>24.01</v>
      </c>
      <c r="L69" s="62"/>
      <c r="M69" s="62"/>
      <c r="N69" s="62">
        <f t="shared" si="4"/>
        <v>39.58</v>
      </c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</row>
    <row r="70" spans="2:25" x14ac:dyDescent="0.35">
      <c r="B70" s="76">
        <f t="shared" si="5"/>
        <v>16</v>
      </c>
      <c r="C70" s="83">
        <f t="shared" si="6"/>
        <v>2.88</v>
      </c>
      <c r="D70" s="33">
        <f t="shared" si="8"/>
        <v>2.88</v>
      </c>
      <c r="E70" s="83">
        <f t="shared" si="0"/>
        <v>0.33</v>
      </c>
      <c r="F70" s="90">
        <f t="shared" si="1"/>
        <v>3.21</v>
      </c>
      <c r="G70" s="90"/>
      <c r="H70" s="72">
        <f t="shared" si="7"/>
        <v>36.380000000000003</v>
      </c>
      <c r="I70" s="83">
        <f t="shared" si="2"/>
        <v>1.33</v>
      </c>
      <c r="J70" s="70"/>
      <c r="K70" s="143">
        <f t="shared" si="3"/>
        <v>21.15</v>
      </c>
      <c r="L70" s="62"/>
      <c r="M70" s="62"/>
      <c r="N70" s="62">
        <f t="shared" si="4"/>
        <v>36.380000000000003</v>
      </c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</row>
    <row r="71" spans="2:25" x14ac:dyDescent="0.35">
      <c r="B71" s="76">
        <f t="shared" si="5"/>
        <v>15</v>
      </c>
      <c r="C71" s="83">
        <f t="shared" si="6"/>
        <v>2.91</v>
      </c>
      <c r="D71" s="33">
        <f t="shared" si="8"/>
        <v>2.91</v>
      </c>
      <c r="E71" s="83">
        <f t="shared" si="0"/>
        <v>0.32</v>
      </c>
      <c r="F71" s="90">
        <f t="shared" si="1"/>
        <v>3.23</v>
      </c>
      <c r="G71" s="90"/>
      <c r="H71" s="72">
        <f t="shared" si="7"/>
        <v>33.17</v>
      </c>
      <c r="I71" s="83">
        <f t="shared" si="2"/>
        <v>1.25</v>
      </c>
      <c r="J71" s="70"/>
      <c r="K71" s="143">
        <f t="shared" si="3"/>
        <v>18.27</v>
      </c>
      <c r="L71" s="62"/>
      <c r="M71" s="62"/>
      <c r="N71" s="62">
        <f t="shared" si="4"/>
        <v>33.17</v>
      </c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</row>
    <row r="72" spans="2:25" x14ac:dyDescent="0.35">
      <c r="B72" s="76">
        <f t="shared" si="5"/>
        <v>14</v>
      </c>
      <c r="C72" s="83">
        <f t="shared" si="6"/>
        <v>3.1</v>
      </c>
      <c r="D72" s="33">
        <f t="shared" si="8"/>
        <v>3.1</v>
      </c>
      <c r="E72" s="83">
        <f t="shared" si="0"/>
        <v>0.24</v>
      </c>
      <c r="F72" s="90">
        <f t="shared" si="1"/>
        <v>3.34</v>
      </c>
      <c r="G72" s="90"/>
      <c r="H72" s="72">
        <f t="shared" si="7"/>
        <v>29.94</v>
      </c>
      <c r="I72" s="83">
        <f t="shared" si="2"/>
        <v>1.17</v>
      </c>
      <c r="J72" s="70"/>
      <c r="K72" s="143">
        <f t="shared" si="3"/>
        <v>15.36</v>
      </c>
      <c r="L72" s="62"/>
      <c r="M72" s="62"/>
      <c r="N72" s="62">
        <f t="shared" si="4"/>
        <v>29.94</v>
      </c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</row>
    <row r="73" spans="2:25" x14ac:dyDescent="0.35">
      <c r="B73" s="76">
        <f t="shared" si="5"/>
        <v>13</v>
      </c>
      <c r="C73" s="83">
        <f t="shared" si="6"/>
        <v>2.86</v>
      </c>
      <c r="D73" s="33">
        <f t="shared" si="8"/>
        <v>2.86</v>
      </c>
      <c r="E73" s="83">
        <f t="shared" si="0"/>
        <v>0.34</v>
      </c>
      <c r="F73" s="90">
        <f t="shared" si="1"/>
        <v>3.2</v>
      </c>
      <c r="G73" s="90"/>
      <c r="H73" s="72">
        <f t="shared" si="7"/>
        <v>26.6</v>
      </c>
      <c r="I73" s="83">
        <f t="shared" si="2"/>
        <v>1.08</v>
      </c>
      <c r="J73" s="70"/>
      <c r="K73" s="143">
        <f t="shared" si="3"/>
        <v>12.26</v>
      </c>
      <c r="L73" s="62"/>
      <c r="M73" s="62"/>
      <c r="N73" s="62">
        <f t="shared" si="4"/>
        <v>26.6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</row>
    <row r="74" spans="2:25" x14ac:dyDescent="0.35">
      <c r="B74" s="76">
        <f t="shared" si="5"/>
        <v>12</v>
      </c>
      <c r="C74" s="83">
        <f t="shared" si="6"/>
        <v>3.07</v>
      </c>
      <c r="D74" s="33">
        <f t="shared" si="8"/>
        <v>3.07</v>
      </c>
      <c r="E74" s="83">
        <f t="shared" si="0"/>
        <v>0.25</v>
      </c>
      <c r="F74" s="90">
        <f t="shared" si="1"/>
        <v>3.32</v>
      </c>
      <c r="G74" s="90"/>
      <c r="H74" s="72">
        <f t="shared" si="7"/>
        <v>23.4</v>
      </c>
      <c r="I74" s="83">
        <f t="shared" si="2"/>
        <v>1</v>
      </c>
      <c r="J74" s="70"/>
      <c r="K74" s="143">
        <f t="shared" si="3"/>
        <v>9.4</v>
      </c>
      <c r="L74" s="62"/>
      <c r="M74" s="62"/>
      <c r="N74" s="62">
        <f t="shared" si="4"/>
        <v>23.4</v>
      </c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</row>
    <row r="75" spans="2:25" x14ac:dyDescent="0.35">
      <c r="B75" s="76">
        <f t="shared" si="5"/>
        <v>11</v>
      </c>
      <c r="C75" s="83">
        <f t="shared" si="6"/>
        <v>3.13</v>
      </c>
      <c r="D75" s="33">
        <f t="shared" si="8"/>
        <v>3.13</v>
      </c>
      <c r="E75" s="83">
        <f t="shared" si="0"/>
        <v>0.23</v>
      </c>
      <c r="F75" s="90">
        <f t="shared" si="1"/>
        <v>3.36</v>
      </c>
      <c r="G75" s="90"/>
      <c r="H75" s="72">
        <f t="shared" si="7"/>
        <v>20.079999999999998</v>
      </c>
      <c r="I75" s="83">
        <f t="shared" si="2"/>
        <v>0.92</v>
      </c>
      <c r="J75" s="70"/>
      <c r="K75" s="143">
        <f t="shared" si="3"/>
        <v>6.33</v>
      </c>
      <c r="L75" s="62"/>
      <c r="M75" s="62"/>
      <c r="N75" s="62">
        <f t="shared" si="4"/>
        <v>20.079999999999998</v>
      </c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</row>
    <row r="76" spans="2:25" x14ac:dyDescent="0.35">
      <c r="B76" s="76">
        <f t="shared" si="5"/>
        <v>10</v>
      </c>
      <c r="C76" s="83">
        <f t="shared" si="6"/>
        <v>3.2</v>
      </c>
      <c r="D76" s="33">
        <f t="shared" si="8"/>
        <v>3.2</v>
      </c>
      <c r="E76" s="83">
        <f t="shared" si="0"/>
        <v>0.2</v>
      </c>
      <c r="F76" s="90">
        <f t="shared" si="1"/>
        <v>3.4</v>
      </c>
      <c r="G76" s="90"/>
      <c r="H76" s="72">
        <f t="shared" si="7"/>
        <v>16.72</v>
      </c>
      <c r="I76" s="83">
        <f t="shared" si="2"/>
        <v>0.83</v>
      </c>
      <c r="J76" s="70"/>
      <c r="K76" s="143">
        <f t="shared" si="3"/>
        <v>3.2</v>
      </c>
      <c r="L76" s="62"/>
      <c r="M76" s="62"/>
      <c r="N76" s="62">
        <f t="shared" si="4"/>
        <v>16.72</v>
      </c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</row>
    <row r="77" spans="2:25" x14ac:dyDescent="0.35">
      <c r="B77" s="76">
        <f t="shared" si="5"/>
        <v>9</v>
      </c>
      <c r="C77" s="83">
        <f t="shared" si="6"/>
        <v>0</v>
      </c>
      <c r="D77" s="33">
        <f t="shared" si="8"/>
        <v>0</v>
      </c>
      <c r="E77" s="83">
        <f t="shared" si="0"/>
        <v>1.48</v>
      </c>
      <c r="F77" s="90">
        <f t="shared" si="1"/>
        <v>1.48</v>
      </c>
      <c r="G77" s="90"/>
      <c r="H77" s="72">
        <f t="shared" si="7"/>
        <v>13.32</v>
      </c>
      <c r="I77" s="83">
        <f t="shared" si="2"/>
        <v>0.75</v>
      </c>
      <c r="J77" s="70"/>
      <c r="K77" s="143">
        <f t="shared" si="3"/>
        <v>0</v>
      </c>
      <c r="L77" s="62"/>
      <c r="M77" s="62"/>
      <c r="N77" s="62">
        <f t="shared" si="4"/>
        <v>13.32</v>
      </c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</row>
    <row r="78" spans="2:25" x14ac:dyDescent="0.35">
      <c r="B78" s="76">
        <f t="shared" si="5"/>
        <v>8</v>
      </c>
      <c r="C78" s="83">
        <f t="shared" si="6"/>
        <v>0</v>
      </c>
      <c r="D78" s="33">
        <f t="shared" si="8"/>
        <v>0</v>
      </c>
      <c r="E78" s="83">
        <f t="shared" si="0"/>
        <v>1.48</v>
      </c>
      <c r="F78" s="90">
        <f t="shared" si="1"/>
        <v>1.48</v>
      </c>
      <c r="G78" s="90"/>
      <c r="H78" s="72">
        <f t="shared" si="7"/>
        <v>11.84</v>
      </c>
      <c r="I78" s="83">
        <f t="shared" si="2"/>
        <v>0.67</v>
      </c>
      <c r="J78" s="70"/>
      <c r="K78" s="143">
        <f t="shared" si="3"/>
        <v>0</v>
      </c>
      <c r="L78" s="62"/>
      <c r="M78" s="62"/>
      <c r="N78" s="62">
        <f t="shared" si="4"/>
        <v>11.84</v>
      </c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</row>
    <row r="79" spans="2:25" x14ac:dyDescent="0.35">
      <c r="B79" s="76">
        <f t="shared" si="5"/>
        <v>7</v>
      </c>
      <c r="C79" s="83">
        <f t="shared" si="6"/>
        <v>0</v>
      </c>
      <c r="D79" s="33">
        <f t="shared" si="8"/>
        <v>0</v>
      </c>
      <c r="E79" s="83">
        <f t="shared" si="0"/>
        <v>1.48</v>
      </c>
      <c r="F79" s="90">
        <f t="shared" si="1"/>
        <v>1.48</v>
      </c>
      <c r="G79" s="90"/>
      <c r="H79" s="72">
        <f t="shared" si="7"/>
        <v>10.36</v>
      </c>
      <c r="I79" s="83">
        <f t="shared" si="2"/>
        <v>0.57999999999999996</v>
      </c>
      <c r="J79" s="70"/>
      <c r="K79" s="143">
        <f t="shared" si="3"/>
        <v>0</v>
      </c>
      <c r="L79" s="62"/>
      <c r="M79" s="62"/>
      <c r="N79" s="62">
        <f t="shared" si="4"/>
        <v>10.36</v>
      </c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</row>
    <row r="80" spans="2:25" x14ac:dyDescent="0.35">
      <c r="B80" s="76">
        <f t="shared" si="5"/>
        <v>6</v>
      </c>
      <c r="C80" s="83">
        <f t="shared" si="6"/>
        <v>0</v>
      </c>
      <c r="D80" s="33">
        <f t="shared" si="8"/>
        <v>0</v>
      </c>
      <c r="E80" s="83">
        <f t="shared" si="0"/>
        <v>1.48</v>
      </c>
      <c r="F80" s="90">
        <f t="shared" si="1"/>
        <v>1.48</v>
      </c>
      <c r="G80" s="90"/>
      <c r="H80" s="72">
        <f t="shared" si="7"/>
        <v>8.8800000000000008</v>
      </c>
      <c r="I80" s="83">
        <f t="shared" si="2"/>
        <v>0.5</v>
      </c>
      <c r="J80" s="70"/>
      <c r="K80" s="143">
        <f t="shared" si="3"/>
        <v>0</v>
      </c>
      <c r="L80" s="62"/>
      <c r="M80" s="62"/>
      <c r="N80" s="62">
        <f t="shared" si="4"/>
        <v>8.8800000000000008</v>
      </c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</row>
    <row r="81" spans="2:25" x14ac:dyDescent="0.35">
      <c r="B81" s="76">
        <f t="shared" si="5"/>
        <v>5</v>
      </c>
      <c r="C81" s="83">
        <f t="shared" si="6"/>
        <v>0</v>
      </c>
      <c r="D81" s="33">
        <f t="shared" si="8"/>
        <v>0</v>
      </c>
      <c r="E81" s="83">
        <f t="shared" si="0"/>
        <v>1.48</v>
      </c>
      <c r="F81" s="90">
        <f t="shared" si="1"/>
        <v>1.48</v>
      </c>
      <c r="G81" s="90"/>
      <c r="H81" s="72">
        <f t="shared" si="7"/>
        <v>7.4</v>
      </c>
      <c r="I81" s="83">
        <f t="shared" si="2"/>
        <v>0.42</v>
      </c>
      <c r="J81" s="70"/>
      <c r="K81" s="143">
        <f t="shared" si="3"/>
        <v>0</v>
      </c>
      <c r="L81" s="62"/>
      <c r="M81" s="62"/>
      <c r="N81" s="62">
        <f t="shared" si="4"/>
        <v>7.4</v>
      </c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</row>
    <row r="82" spans="2:25" x14ac:dyDescent="0.35">
      <c r="B82" s="76">
        <f t="shared" si="5"/>
        <v>4</v>
      </c>
      <c r="C82" s="83">
        <f t="shared" si="6"/>
        <v>0</v>
      </c>
      <c r="D82" s="33">
        <f t="shared" si="8"/>
        <v>0</v>
      </c>
      <c r="E82" s="83">
        <f t="shared" si="0"/>
        <v>1.48</v>
      </c>
      <c r="F82" s="90">
        <f t="shared" si="1"/>
        <v>1.48</v>
      </c>
      <c r="G82" s="90"/>
      <c r="H82" s="72">
        <f t="shared" si="7"/>
        <v>5.92</v>
      </c>
      <c r="I82" s="83">
        <f t="shared" si="2"/>
        <v>0.33</v>
      </c>
      <c r="J82" s="70"/>
      <c r="K82" s="143">
        <f t="shared" si="3"/>
        <v>0</v>
      </c>
      <c r="L82" s="62"/>
      <c r="M82" s="62"/>
      <c r="N82" s="62">
        <f t="shared" si="4"/>
        <v>5.92</v>
      </c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</row>
    <row r="83" spans="2:25" x14ac:dyDescent="0.35">
      <c r="B83" s="76">
        <f t="shared" si="5"/>
        <v>3</v>
      </c>
      <c r="C83" s="83">
        <f t="shared" si="6"/>
        <v>0</v>
      </c>
      <c r="D83" s="33">
        <f t="shared" si="8"/>
        <v>0</v>
      </c>
      <c r="E83" s="83">
        <f t="shared" si="0"/>
        <v>1.48</v>
      </c>
      <c r="F83" s="90">
        <f t="shared" si="1"/>
        <v>1.48</v>
      </c>
      <c r="G83" s="90"/>
      <c r="H83" s="72">
        <f t="shared" si="7"/>
        <v>4.4400000000000004</v>
      </c>
      <c r="I83" s="83">
        <f t="shared" si="2"/>
        <v>0.25</v>
      </c>
      <c r="J83" s="70"/>
      <c r="K83" s="143">
        <f t="shared" si="3"/>
        <v>0</v>
      </c>
      <c r="L83" s="62"/>
      <c r="M83" s="62"/>
      <c r="N83" s="62">
        <f t="shared" si="4"/>
        <v>4.4400000000000004</v>
      </c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</row>
    <row r="84" spans="2:25" x14ac:dyDescent="0.35">
      <c r="B84" s="76">
        <f t="shared" si="5"/>
        <v>2</v>
      </c>
      <c r="C84" s="83">
        <f t="shared" si="6"/>
        <v>0</v>
      </c>
      <c r="D84" s="33">
        <f t="shared" si="8"/>
        <v>0</v>
      </c>
      <c r="E84" s="83">
        <f t="shared" si="0"/>
        <v>1.48</v>
      </c>
      <c r="F84" s="90">
        <f t="shared" si="1"/>
        <v>1.48</v>
      </c>
      <c r="G84" s="90"/>
      <c r="H84" s="72">
        <f t="shared" si="7"/>
        <v>2.96</v>
      </c>
      <c r="I84" s="83">
        <f t="shared" si="2"/>
        <v>0.17</v>
      </c>
      <c r="J84" s="70"/>
      <c r="K84" s="143">
        <f t="shared" si="3"/>
        <v>0</v>
      </c>
      <c r="L84" s="62"/>
      <c r="M84" s="62"/>
      <c r="N84" s="62">
        <f t="shared" si="4"/>
        <v>2.96</v>
      </c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</row>
    <row r="85" spans="2:25" x14ac:dyDescent="0.35">
      <c r="B85" s="76">
        <f t="shared" si="5"/>
        <v>1</v>
      </c>
      <c r="C85" s="83">
        <f t="shared" si="6"/>
        <v>0</v>
      </c>
      <c r="D85" s="33">
        <f t="shared" ref="D85:D148" si="9">IF($B85&gt;0,$C85*$E$11,0)</f>
        <v>0</v>
      </c>
      <c r="E85" s="83">
        <f t="shared" si="0"/>
        <v>1.48</v>
      </c>
      <c r="F85" s="90">
        <f t="shared" si="1"/>
        <v>1.48</v>
      </c>
      <c r="G85" s="90"/>
      <c r="H85" s="72">
        <f t="shared" si="7"/>
        <v>1.48</v>
      </c>
      <c r="I85" s="83">
        <f t="shared" si="2"/>
        <v>0.08</v>
      </c>
      <c r="J85" s="70"/>
      <c r="K85" s="143">
        <f t="shared" si="3"/>
        <v>0</v>
      </c>
      <c r="L85" s="62"/>
      <c r="M85" s="62"/>
      <c r="N85" s="62">
        <f t="shared" si="4"/>
        <v>1.48</v>
      </c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</row>
    <row r="86" spans="2:25" x14ac:dyDescent="0.35">
      <c r="B86" s="76">
        <f t="shared" si="5"/>
        <v>0</v>
      </c>
      <c r="C86" s="83">
        <f t="shared" si="6"/>
        <v>0</v>
      </c>
      <c r="D86" s="33">
        <f t="shared" si="9"/>
        <v>0</v>
      </c>
      <c r="E86" s="83">
        <f t="shared" ref="E86:E149" si="10">IF($H$16,                      IF(OR($B86&gt;($E$15+$P$10),AND($B86&gt;0,$B86&lt;=$E$15)),                        ((((((($P$11+$E$16)*1*$P$12)/1728)*$E$12))*$E$11)+(((((24-$E$16)*1*$P$12)/1728)*$E$12)*(ROUNDUP(($E$11/$E$17),0)))+(((24*1*(($P$11+24-$E$16)*$E$17))/1728)*$E$12)),                             IF(AND($B86&gt;$E$15,$B86&lt;=($E$15+$P$10)),               (((((((($P$11+$E$16)*1*$P$12)/1728)-$C86)*$E$12))*$E$11)+(((((24-$E$16)*1*$P$12)/1728)*$E$12)*(ROUNDUP(($E$11/$E$17),0)))+(((24*1*(($P$11+24-$E$16)*$E$17))/1728)*$E$12)),                            0)),                                        IF(OR($B86&gt;($E$15+$P$10),AND($B86&gt;0,$B86&lt;=$E$15)),    ((((($P$11+$E$16)*1*$P$12)/1728)*$E$12))*$E$11,                     IF(AND($B86&gt;$E$15,$B86&lt;=($E$15+$P$10)),         (((((($P$11+$E$16)*1*$P$12)/1728)-$C86)*$E$12))*$E$11,                   0)))</f>
        <v>0</v>
      </c>
      <c r="F86" s="90">
        <f t="shared" ref="F86:F149" si="11">$E86+$D86</f>
        <v>0</v>
      </c>
      <c r="G86" s="90"/>
      <c r="H86" s="72">
        <f t="shared" si="7"/>
        <v>0</v>
      </c>
      <c r="I86" s="83">
        <f t="shared" ref="I86:I149" si="12">IF($B86&gt;0,$E$13+($B86/12),0)</f>
        <v>0</v>
      </c>
      <c r="J86" s="70"/>
      <c r="K86" s="143">
        <f t="shared" ref="K86:K149" si="13">K87+C86</f>
        <v>0</v>
      </c>
      <c r="L86" s="62"/>
      <c r="M86" s="62"/>
      <c r="N86" s="62">
        <f t="shared" ref="N86:N149" si="14">N87+F86</f>
        <v>0</v>
      </c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</row>
    <row r="87" spans="2:25" x14ac:dyDescent="0.35">
      <c r="B87" s="76">
        <f t="shared" ref="B87:B150" si="15">IF(B86&gt;0,  B86-1,  0)</f>
        <v>0</v>
      </c>
      <c r="C87" s="83">
        <f t="shared" ref="C87:C150" si="16">IF($E$8="SC-44",   IF(B87=44+$E$15,   0.0533,    IF(B87=43+$E$15,   0.1511,    IF(B87=42+$E$15,   0.311,    IF(B87=41+$E$15,    0.4443,   IF(B87=40+$E$15,     0.6576,       IF(B87=39+$E$15,    0.9419,      IF(B87=38+$E$15,   1.1374,    IF(B87=37+$E$15,    1.2885,     IF(B87=36+$E$15,   1.4218,       IF(B87=35+$E$15,     1.5462,      IF(B87=34+$E$15,   1.6528,      IF(B87=33+$E$15,  1.7684,     IF(B87=32+$E$15,   1.8572,      IF(B87=31+$E$15,   1.9372,     IF(B87=30+$E$15,    2.0083,     IF(B87=29+$E$15,   2.0705,      IF(B87=28+$E$15,    2.1327,     IF(B87=27+$E$15,   2.186,     IF(B87=26+$E$15,   2.2393,      IF(B87=25+$E$15,   2.2927,      IF(B87=24+$E$15,    2.346,     IF(B87=23+$E$15,    2.3993,     IF(B87=22+$E$15,    2.4348,     IF(B87=21+$E$15,    2.4882,      IF(B87=20+$E$15,    2.5237,      IF(B87=19+$E$15,   2.5504,        IF(B87=18+$E$15,    2.5948,      IF(B87=17+$E$15,    2.6214,     IF(B87=16+$E$15,    2.6481,     IF(B87=15+$E$15,   2.6748,       IF(B87=14+$E$15,     2.7103,    IF(B87=13+$E$15,     2.7281,      IF(B87=12+$E$15,       2.7636,     IF(B87=11+$E$15,    2.7814,                  IF(B87=10+$E$15,     2.8081,     IF(B87=9+$E$15,     2.8347,     IF(B87=8+$E$15,    2.8614,      IF(B87=7+$E$15,      2.8791,      IF(B87=6+$E$15,     2.9147,      IF(B87=5+$E$15,    3.1013,      IF(B87=4+$E$15,    2.8614,   IF(B87=3+$E$15,      3.0658,    IF(B87=2+$E$15,    3.128,      IF(B87=1+$E$15,    3.1991,    0)))))))))))))))))))))))))))))))))))))))))))),                                                                                           IF($E$8="SC-34W",    IF(B87=34+$E$15,     0.4371,     IF(B87=33+$E$15,   0.5229,      IF(B87=32+$E$15,    0.7973,     IF(B87=31+$E$15,    1.063,      IF(B87=30+$E$15,    1.2345,       IF(B87=29+$E$15,    1.3802,     IF(B87=28+$E$15,    1.5088,     IF(B87=27+$E$15,   1.6203,      IF(B87=26+$E$15,    1.7146,     IF(B87=25+$E$15,    1.8089,    IF(B87=24+$E$15,      1.886,    IF(B87=23+$E$15,    1.9546,     IF(B87=22+$E$15,  2.0232,    IF(B87=21+$E$15,    2.0918,    IF(B87=20+$E$15,     2.1432,     IF(B87=19+$E$15,   2.1947,     IF(B87=18+$E$15,   2.2461,     IF(B87=17+$E$15,   2.2975,      IF(B87=16+$E$15,   2.3318,       IF(B87=15+$E$15,   2.3661,        IF(B87=14+$E$15,    2.4004,       IF(B87=13+$E$15,    2.4433,         IF(B87=12+$E$15,    2.469,      IF(B87=11+$E$15,    2.4947,     IF(B87=10+$E$15,   2.5204,      IF(B87=9+$E$15,   2.5547,       IF(B87=8+$E$15,    2.5804,        IF(B87=7+$E$15,     2.5976,       IF(B87=6+$E$15,    2.6319,        IF(B87=5+$E$15,   2.649,      IF(B87=4+$E$15,    2.6662,     IF(B87=3+$E$15,    2.7005,      IF(B87=2+$E$15,    2.7519,       IF(B87=1+$E$15,    2.7433,        0)))))))))))))))))))))))))))))))))),                                                                                                                      IF($E$8="SC-34E",      IF(B87=34+$E$15,     0.447,     IF(B87=33+$E$15,   0.5453,      IF(B87=32+$E$15,    0.8313,     IF(B87=31+$E$15,    1.1084,      IF(B87=30+$E$15,    1.2872,       IF(B87=29+$E$15,    1.4392,     IF(B87=28+$E$15,    1.5733,     IF(B87=27+$E$15,   1.6895,      IF(B87=26+$E$15,    1.7878,     IF(B87=25+$E$15,    1.8861,    IF(B87=24+$E$15,      1.9666,    IF(B87=23+$E$15,    2.0381,     IF(B87=22+$E$15,    2.1096,    IF(B87=21+$E$15,    2.1811,    IF(B87=20+$E$15,     2.2348,     IF(B87=19+$E$15,   2.2884,     IF(B87=18+$E$15,   2.342,     IF(B87=17+$E$15,   2.3957,      IF(B87=16+$E$15,   2.4314,       IF(B87=15+$E$15,   2.4672,        IF(B87=14+$E$15,    2.5029,       IF(B87=13+$E$15,    2.5476,         IF(B87=12+$E$15,    2.5745,      IF(B87=11+$E$15,    2.6013,     IF(B87=10+$E$15,   2.6281,      IF(B87=9+$E$15,   2.6639,           IF(B87=8+$E$15,    2.6907,        IF(B87=7+$E$15,     2.7085,       IF(B87=6+$E$15,    2.7443,        IF(B87=5+$E$15,   2.7622,      IF(B87=4+$E$15,    2.7801,     IF(B87=3+$E$15,    2.8158,      IF(B87=2+$E$15,    2.8694,       IF(B87=1+$E$15,    2.8605,        0)))))))))))))))))))))))))))))))))),                                                                                                                     IF(B87=18+$E$15,   0.0618,     IF(B87=17+$E$15,   0.2339,      IF(B87=16+$E$15,   0.4304,       IF(B87=15+$E$15,   0.7073,        IF(B87=14+$E$15,    0.9057,       IF(B87=13+$E$15,    1.0479,         IF(B87=12+$E$15,    1.1583,      IF(B87=11+$E$15,    1.25,     IF(B87=10+$E$15,   1.3211,      IF(B87=9+$E$15,   1.3866,           IF(B87=8+$E$15,    1.4408,        IF(B87=7+$E$15,     1.4914,       IF(B87=6+$E$15,    1.5344,        IF(B87=5+$E$15,   1.5756,      IF(B87=4+$E$15,    1.6186,     IF(B87=3+$E$15,    1.6654,      IF(B87=2+$E$15,    1.7122,       IF(B87=1+$E$15,    1.8151,        0)))))))))))))))))))))</f>
        <v>0</v>
      </c>
      <c r="D87" s="33">
        <f t="shared" si="9"/>
        <v>0</v>
      </c>
      <c r="E87" s="83">
        <f t="shared" si="10"/>
        <v>0</v>
      </c>
      <c r="F87" s="90">
        <f t="shared" si="11"/>
        <v>0</v>
      </c>
      <c r="G87" s="90"/>
      <c r="H87" s="72">
        <f t="shared" ref="H87:H150" si="17">IF($H88&gt;0,H88+F87,F87)</f>
        <v>0</v>
      </c>
      <c r="I87" s="83">
        <f t="shared" si="12"/>
        <v>0</v>
      </c>
      <c r="J87" s="70"/>
      <c r="K87" s="143">
        <f t="shared" si="13"/>
        <v>0</v>
      </c>
      <c r="L87" s="62"/>
      <c r="M87" s="62"/>
      <c r="N87" s="62">
        <f t="shared" si="14"/>
        <v>0</v>
      </c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</row>
    <row r="88" spans="2:25" x14ac:dyDescent="0.35">
      <c r="B88" s="76">
        <f t="shared" si="15"/>
        <v>0</v>
      </c>
      <c r="C88" s="83">
        <f t="shared" si="16"/>
        <v>0</v>
      </c>
      <c r="D88" s="33">
        <f t="shared" si="9"/>
        <v>0</v>
      </c>
      <c r="E88" s="83">
        <f t="shared" si="10"/>
        <v>0</v>
      </c>
      <c r="F88" s="90">
        <f t="shared" si="11"/>
        <v>0</v>
      </c>
      <c r="G88" s="90"/>
      <c r="H88" s="72">
        <f t="shared" si="17"/>
        <v>0</v>
      </c>
      <c r="I88" s="83">
        <f t="shared" si="12"/>
        <v>0</v>
      </c>
      <c r="J88" s="70"/>
      <c r="K88" s="143">
        <f t="shared" si="13"/>
        <v>0</v>
      </c>
      <c r="L88" s="62"/>
      <c r="M88" s="62"/>
      <c r="N88" s="62">
        <f t="shared" si="14"/>
        <v>0</v>
      </c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</row>
    <row r="89" spans="2:25" x14ac:dyDescent="0.35">
      <c r="B89" s="76">
        <f t="shared" si="15"/>
        <v>0</v>
      </c>
      <c r="C89" s="83">
        <f t="shared" si="16"/>
        <v>0</v>
      </c>
      <c r="D89" s="33">
        <f t="shared" si="9"/>
        <v>0</v>
      </c>
      <c r="E89" s="83">
        <f t="shared" si="10"/>
        <v>0</v>
      </c>
      <c r="F89" s="90">
        <f t="shared" si="11"/>
        <v>0</v>
      </c>
      <c r="G89" s="90"/>
      <c r="H89" s="72">
        <f t="shared" si="17"/>
        <v>0</v>
      </c>
      <c r="I89" s="83">
        <f t="shared" si="12"/>
        <v>0</v>
      </c>
      <c r="J89" s="70"/>
      <c r="K89" s="143">
        <f t="shared" si="13"/>
        <v>0</v>
      </c>
      <c r="L89" s="62"/>
      <c r="M89" s="62"/>
      <c r="N89" s="62">
        <f t="shared" si="14"/>
        <v>0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</row>
    <row r="90" spans="2:25" x14ac:dyDescent="0.35">
      <c r="B90" s="76">
        <f t="shared" si="15"/>
        <v>0</v>
      </c>
      <c r="C90" s="83">
        <f t="shared" si="16"/>
        <v>0</v>
      </c>
      <c r="D90" s="33">
        <f t="shared" si="9"/>
        <v>0</v>
      </c>
      <c r="E90" s="83">
        <f t="shared" si="10"/>
        <v>0</v>
      </c>
      <c r="F90" s="90">
        <f t="shared" si="11"/>
        <v>0</v>
      </c>
      <c r="G90" s="90"/>
      <c r="H90" s="72">
        <f t="shared" si="17"/>
        <v>0</v>
      </c>
      <c r="I90" s="83">
        <f t="shared" si="12"/>
        <v>0</v>
      </c>
      <c r="J90" s="70"/>
      <c r="K90" s="143">
        <f t="shared" si="13"/>
        <v>0</v>
      </c>
      <c r="L90" s="62"/>
      <c r="M90" s="62"/>
      <c r="N90" s="62">
        <f t="shared" si="14"/>
        <v>0</v>
      </c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</row>
    <row r="91" spans="2:25" x14ac:dyDescent="0.35">
      <c r="B91" s="76">
        <f t="shared" si="15"/>
        <v>0</v>
      </c>
      <c r="C91" s="83">
        <f t="shared" si="16"/>
        <v>0</v>
      </c>
      <c r="D91" s="33">
        <f t="shared" si="9"/>
        <v>0</v>
      </c>
      <c r="E91" s="83">
        <f t="shared" si="10"/>
        <v>0</v>
      </c>
      <c r="F91" s="90">
        <f t="shared" si="11"/>
        <v>0</v>
      </c>
      <c r="G91" s="90"/>
      <c r="H91" s="72">
        <f t="shared" si="17"/>
        <v>0</v>
      </c>
      <c r="I91" s="83">
        <f t="shared" si="12"/>
        <v>0</v>
      </c>
      <c r="J91" s="70"/>
      <c r="K91" s="143">
        <f t="shared" si="13"/>
        <v>0</v>
      </c>
      <c r="L91" s="62"/>
      <c r="M91" s="62"/>
      <c r="N91" s="62">
        <f t="shared" si="14"/>
        <v>0</v>
      </c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</row>
    <row r="92" spans="2:25" x14ac:dyDescent="0.35">
      <c r="B92" s="76">
        <f t="shared" si="15"/>
        <v>0</v>
      </c>
      <c r="C92" s="83">
        <f t="shared" si="16"/>
        <v>0</v>
      </c>
      <c r="D92" s="33">
        <f t="shared" si="9"/>
        <v>0</v>
      </c>
      <c r="E92" s="83">
        <f t="shared" si="10"/>
        <v>0</v>
      </c>
      <c r="F92" s="90">
        <f t="shared" si="11"/>
        <v>0</v>
      </c>
      <c r="G92" s="90"/>
      <c r="H92" s="72">
        <f t="shared" si="17"/>
        <v>0</v>
      </c>
      <c r="I92" s="83">
        <f t="shared" si="12"/>
        <v>0</v>
      </c>
      <c r="J92" s="70"/>
      <c r="K92" s="143">
        <f t="shared" si="13"/>
        <v>0</v>
      </c>
      <c r="L92" s="62"/>
      <c r="M92" s="62"/>
      <c r="N92" s="62">
        <f t="shared" si="14"/>
        <v>0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</row>
    <row r="93" spans="2:25" x14ac:dyDescent="0.35">
      <c r="B93" s="76">
        <f t="shared" si="15"/>
        <v>0</v>
      </c>
      <c r="C93" s="83">
        <f t="shared" si="16"/>
        <v>0</v>
      </c>
      <c r="D93" s="33">
        <f t="shared" si="9"/>
        <v>0</v>
      </c>
      <c r="E93" s="83">
        <f t="shared" si="10"/>
        <v>0</v>
      </c>
      <c r="F93" s="90">
        <f t="shared" si="11"/>
        <v>0</v>
      </c>
      <c r="G93" s="90"/>
      <c r="H93" s="72">
        <f t="shared" si="17"/>
        <v>0</v>
      </c>
      <c r="I93" s="83">
        <f t="shared" si="12"/>
        <v>0</v>
      </c>
      <c r="J93" s="70"/>
      <c r="K93" s="143">
        <f t="shared" si="13"/>
        <v>0</v>
      </c>
      <c r="L93" s="62"/>
      <c r="M93" s="62"/>
      <c r="N93" s="62">
        <f t="shared" si="14"/>
        <v>0</v>
      </c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</row>
    <row r="94" spans="2:25" x14ac:dyDescent="0.35">
      <c r="B94" s="76">
        <f t="shared" si="15"/>
        <v>0</v>
      </c>
      <c r="C94" s="83">
        <f t="shared" si="16"/>
        <v>0</v>
      </c>
      <c r="D94" s="33">
        <f t="shared" si="9"/>
        <v>0</v>
      </c>
      <c r="E94" s="83">
        <f t="shared" si="10"/>
        <v>0</v>
      </c>
      <c r="F94" s="90">
        <f t="shared" si="11"/>
        <v>0</v>
      </c>
      <c r="G94" s="90"/>
      <c r="H94" s="72">
        <f t="shared" si="17"/>
        <v>0</v>
      </c>
      <c r="I94" s="83">
        <f t="shared" si="12"/>
        <v>0</v>
      </c>
      <c r="J94" s="70"/>
      <c r="K94" s="143">
        <f t="shared" si="13"/>
        <v>0</v>
      </c>
      <c r="L94" s="62"/>
      <c r="M94" s="62"/>
      <c r="N94" s="62">
        <f t="shared" si="14"/>
        <v>0</v>
      </c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</row>
    <row r="95" spans="2:25" x14ac:dyDescent="0.35">
      <c r="B95" s="76">
        <f t="shared" si="15"/>
        <v>0</v>
      </c>
      <c r="C95" s="83">
        <f t="shared" si="16"/>
        <v>0</v>
      </c>
      <c r="D95" s="33">
        <f t="shared" si="9"/>
        <v>0</v>
      </c>
      <c r="E95" s="83">
        <f t="shared" si="10"/>
        <v>0</v>
      </c>
      <c r="F95" s="90">
        <f t="shared" si="11"/>
        <v>0</v>
      </c>
      <c r="G95" s="90"/>
      <c r="H95" s="72">
        <f t="shared" si="17"/>
        <v>0</v>
      </c>
      <c r="I95" s="83">
        <f t="shared" si="12"/>
        <v>0</v>
      </c>
      <c r="J95" s="70"/>
      <c r="K95" s="143">
        <f t="shared" si="13"/>
        <v>0</v>
      </c>
      <c r="L95" s="62"/>
      <c r="M95" s="62"/>
      <c r="N95" s="62">
        <f t="shared" si="14"/>
        <v>0</v>
      </c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</row>
    <row r="96" spans="2:25" x14ac:dyDescent="0.35">
      <c r="B96" s="76">
        <f t="shared" si="15"/>
        <v>0</v>
      </c>
      <c r="C96" s="83">
        <f t="shared" si="16"/>
        <v>0</v>
      </c>
      <c r="D96" s="33">
        <f t="shared" si="9"/>
        <v>0</v>
      </c>
      <c r="E96" s="83">
        <f t="shared" si="10"/>
        <v>0</v>
      </c>
      <c r="F96" s="90">
        <f t="shared" si="11"/>
        <v>0</v>
      </c>
      <c r="G96" s="90"/>
      <c r="H96" s="72">
        <f t="shared" si="17"/>
        <v>0</v>
      </c>
      <c r="I96" s="83">
        <f t="shared" si="12"/>
        <v>0</v>
      </c>
      <c r="J96" s="70"/>
      <c r="K96" s="143">
        <f t="shared" si="13"/>
        <v>0</v>
      </c>
      <c r="L96" s="62"/>
      <c r="M96" s="62"/>
      <c r="N96" s="62">
        <f t="shared" si="14"/>
        <v>0</v>
      </c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</row>
    <row r="97" spans="2:25" x14ac:dyDescent="0.35">
      <c r="B97" s="76">
        <f t="shared" si="15"/>
        <v>0</v>
      </c>
      <c r="C97" s="83">
        <f t="shared" si="16"/>
        <v>0</v>
      </c>
      <c r="D97" s="33">
        <f t="shared" si="9"/>
        <v>0</v>
      </c>
      <c r="E97" s="83">
        <f t="shared" si="10"/>
        <v>0</v>
      </c>
      <c r="F97" s="90">
        <f t="shared" si="11"/>
        <v>0</v>
      </c>
      <c r="G97" s="90"/>
      <c r="H97" s="72">
        <f t="shared" si="17"/>
        <v>0</v>
      </c>
      <c r="I97" s="83">
        <f t="shared" si="12"/>
        <v>0</v>
      </c>
      <c r="J97" s="70"/>
      <c r="K97" s="143">
        <f t="shared" si="13"/>
        <v>0</v>
      </c>
      <c r="L97" s="62"/>
      <c r="M97" s="62"/>
      <c r="N97" s="62">
        <f t="shared" si="14"/>
        <v>0</v>
      </c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</row>
    <row r="98" spans="2:25" x14ac:dyDescent="0.35">
      <c r="B98" s="76">
        <f t="shared" si="15"/>
        <v>0</v>
      </c>
      <c r="C98" s="83">
        <f t="shared" si="16"/>
        <v>0</v>
      </c>
      <c r="D98" s="33">
        <f t="shared" si="9"/>
        <v>0</v>
      </c>
      <c r="E98" s="83">
        <f t="shared" si="10"/>
        <v>0</v>
      </c>
      <c r="F98" s="90">
        <f t="shared" si="11"/>
        <v>0</v>
      </c>
      <c r="G98" s="90"/>
      <c r="H98" s="72">
        <f t="shared" si="17"/>
        <v>0</v>
      </c>
      <c r="I98" s="83">
        <f t="shared" si="12"/>
        <v>0</v>
      </c>
      <c r="J98" s="70"/>
      <c r="K98" s="143">
        <f t="shared" si="13"/>
        <v>0</v>
      </c>
      <c r="L98" s="62"/>
      <c r="M98" s="62"/>
      <c r="N98" s="62">
        <f t="shared" si="14"/>
        <v>0</v>
      </c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</row>
    <row r="99" spans="2:25" x14ac:dyDescent="0.35">
      <c r="B99" s="76">
        <f t="shared" si="15"/>
        <v>0</v>
      </c>
      <c r="C99" s="83">
        <f t="shared" si="16"/>
        <v>0</v>
      </c>
      <c r="D99" s="33">
        <f t="shared" si="9"/>
        <v>0</v>
      </c>
      <c r="E99" s="83">
        <f t="shared" si="10"/>
        <v>0</v>
      </c>
      <c r="F99" s="90">
        <f t="shared" si="11"/>
        <v>0</v>
      </c>
      <c r="G99" s="90"/>
      <c r="H99" s="72">
        <f t="shared" si="17"/>
        <v>0</v>
      </c>
      <c r="I99" s="83">
        <f t="shared" si="12"/>
        <v>0</v>
      </c>
      <c r="J99" s="70"/>
      <c r="K99" s="143">
        <f t="shared" si="13"/>
        <v>0</v>
      </c>
      <c r="L99" s="62"/>
      <c r="M99" s="62"/>
      <c r="N99" s="62">
        <f t="shared" si="14"/>
        <v>0</v>
      </c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</row>
    <row r="100" spans="2:25" x14ac:dyDescent="0.35">
      <c r="B100" s="76">
        <f t="shared" si="15"/>
        <v>0</v>
      </c>
      <c r="C100" s="83">
        <f t="shared" si="16"/>
        <v>0</v>
      </c>
      <c r="D100" s="33">
        <f t="shared" si="9"/>
        <v>0</v>
      </c>
      <c r="E100" s="83">
        <f t="shared" si="10"/>
        <v>0</v>
      </c>
      <c r="F100" s="90">
        <f t="shared" si="11"/>
        <v>0</v>
      </c>
      <c r="G100" s="90"/>
      <c r="H100" s="72">
        <f t="shared" si="17"/>
        <v>0</v>
      </c>
      <c r="I100" s="83">
        <f t="shared" si="12"/>
        <v>0</v>
      </c>
      <c r="J100" s="70"/>
      <c r="K100" s="143">
        <f t="shared" si="13"/>
        <v>0</v>
      </c>
      <c r="L100" s="62"/>
      <c r="M100" s="62"/>
      <c r="N100" s="62">
        <f t="shared" si="14"/>
        <v>0</v>
      </c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</row>
    <row r="101" spans="2:25" x14ac:dyDescent="0.35">
      <c r="B101" s="76">
        <f t="shared" si="15"/>
        <v>0</v>
      </c>
      <c r="C101" s="83">
        <f t="shared" si="16"/>
        <v>0</v>
      </c>
      <c r="D101" s="33">
        <f t="shared" si="9"/>
        <v>0</v>
      </c>
      <c r="E101" s="83">
        <f t="shared" si="10"/>
        <v>0</v>
      </c>
      <c r="F101" s="90">
        <f t="shared" si="11"/>
        <v>0</v>
      </c>
      <c r="G101" s="90"/>
      <c r="H101" s="72">
        <f t="shared" si="17"/>
        <v>0</v>
      </c>
      <c r="I101" s="83">
        <f t="shared" si="12"/>
        <v>0</v>
      </c>
      <c r="J101" s="70"/>
      <c r="K101" s="143">
        <f t="shared" si="13"/>
        <v>0</v>
      </c>
      <c r="L101" s="62"/>
      <c r="M101" s="62"/>
      <c r="N101" s="62">
        <f t="shared" si="14"/>
        <v>0</v>
      </c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</row>
    <row r="102" spans="2:25" x14ac:dyDescent="0.35">
      <c r="B102" s="76">
        <f t="shared" si="15"/>
        <v>0</v>
      </c>
      <c r="C102" s="83">
        <f t="shared" si="16"/>
        <v>0</v>
      </c>
      <c r="D102" s="33">
        <f t="shared" si="9"/>
        <v>0</v>
      </c>
      <c r="E102" s="83">
        <f t="shared" si="10"/>
        <v>0</v>
      </c>
      <c r="F102" s="90">
        <f t="shared" si="11"/>
        <v>0</v>
      </c>
      <c r="G102" s="90"/>
      <c r="H102" s="72">
        <f t="shared" si="17"/>
        <v>0</v>
      </c>
      <c r="I102" s="83">
        <f t="shared" si="12"/>
        <v>0</v>
      </c>
      <c r="J102" s="70"/>
      <c r="K102" s="143">
        <f t="shared" si="13"/>
        <v>0</v>
      </c>
      <c r="L102" s="62"/>
      <c r="M102" s="62"/>
      <c r="N102" s="62">
        <f t="shared" si="14"/>
        <v>0</v>
      </c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</row>
    <row r="103" spans="2:25" x14ac:dyDescent="0.35">
      <c r="B103" s="76">
        <f t="shared" si="15"/>
        <v>0</v>
      </c>
      <c r="C103" s="83">
        <f t="shared" si="16"/>
        <v>0</v>
      </c>
      <c r="D103" s="33">
        <f t="shared" si="9"/>
        <v>0</v>
      </c>
      <c r="E103" s="83">
        <f t="shared" si="10"/>
        <v>0</v>
      </c>
      <c r="F103" s="90">
        <f t="shared" si="11"/>
        <v>0</v>
      </c>
      <c r="G103" s="90"/>
      <c r="H103" s="72">
        <f t="shared" si="17"/>
        <v>0</v>
      </c>
      <c r="I103" s="83">
        <f t="shared" si="12"/>
        <v>0</v>
      </c>
      <c r="J103" s="70"/>
      <c r="K103" s="143">
        <f t="shared" si="13"/>
        <v>0</v>
      </c>
      <c r="L103" s="62"/>
      <c r="M103" s="62"/>
      <c r="N103" s="62">
        <f t="shared" si="14"/>
        <v>0</v>
      </c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</row>
    <row r="104" spans="2:25" x14ac:dyDescent="0.35">
      <c r="B104" s="76">
        <f t="shared" si="15"/>
        <v>0</v>
      </c>
      <c r="C104" s="83">
        <f t="shared" si="16"/>
        <v>0</v>
      </c>
      <c r="D104" s="33">
        <f t="shared" si="9"/>
        <v>0</v>
      </c>
      <c r="E104" s="83">
        <f t="shared" si="10"/>
        <v>0</v>
      </c>
      <c r="F104" s="90">
        <f t="shared" si="11"/>
        <v>0</v>
      </c>
      <c r="G104" s="90"/>
      <c r="H104" s="72">
        <f t="shared" si="17"/>
        <v>0</v>
      </c>
      <c r="I104" s="83">
        <f t="shared" si="12"/>
        <v>0</v>
      </c>
      <c r="J104" s="70"/>
      <c r="K104" s="143">
        <f t="shared" si="13"/>
        <v>0</v>
      </c>
      <c r="L104" s="62"/>
      <c r="M104" s="62"/>
      <c r="N104" s="62">
        <f t="shared" si="14"/>
        <v>0</v>
      </c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</row>
    <row r="105" spans="2:25" x14ac:dyDescent="0.35">
      <c r="B105" s="76">
        <f t="shared" si="15"/>
        <v>0</v>
      </c>
      <c r="C105" s="83">
        <f t="shared" si="16"/>
        <v>0</v>
      </c>
      <c r="D105" s="33">
        <f t="shared" si="9"/>
        <v>0</v>
      </c>
      <c r="E105" s="83">
        <f t="shared" si="10"/>
        <v>0</v>
      </c>
      <c r="F105" s="90">
        <f t="shared" si="11"/>
        <v>0</v>
      </c>
      <c r="G105" s="90"/>
      <c r="H105" s="72">
        <f t="shared" si="17"/>
        <v>0</v>
      </c>
      <c r="I105" s="83">
        <f t="shared" si="12"/>
        <v>0</v>
      </c>
      <c r="J105" s="70"/>
      <c r="K105" s="143">
        <f t="shared" si="13"/>
        <v>0</v>
      </c>
      <c r="L105" s="62"/>
      <c r="M105" s="62"/>
      <c r="N105" s="62">
        <f t="shared" si="14"/>
        <v>0</v>
      </c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</row>
    <row r="106" spans="2:25" x14ac:dyDescent="0.35">
      <c r="B106" s="76">
        <f t="shared" si="15"/>
        <v>0</v>
      </c>
      <c r="C106" s="83">
        <f t="shared" si="16"/>
        <v>0</v>
      </c>
      <c r="D106" s="33">
        <f t="shared" si="9"/>
        <v>0</v>
      </c>
      <c r="E106" s="83">
        <f t="shared" si="10"/>
        <v>0</v>
      </c>
      <c r="F106" s="90">
        <f t="shared" si="11"/>
        <v>0</v>
      </c>
      <c r="G106" s="90"/>
      <c r="H106" s="72">
        <f t="shared" si="17"/>
        <v>0</v>
      </c>
      <c r="I106" s="83">
        <f t="shared" si="12"/>
        <v>0</v>
      </c>
      <c r="J106" s="70"/>
      <c r="K106" s="143">
        <f t="shared" si="13"/>
        <v>0</v>
      </c>
      <c r="L106" s="62"/>
      <c r="M106" s="62"/>
      <c r="N106" s="62">
        <f t="shared" si="14"/>
        <v>0</v>
      </c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</row>
    <row r="107" spans="2:25" x14ac:dyDescent="0.35">
      <c r="B107" s="76">
        <f t="shared" si="15"/>
        <v>0</v>
      </c>
      <c r="C107" s="83">
        <f t="shared" si="16"/>
        <v>0</v>
      </c>
      <c r="D107" s="33">
        <f t="shared" si="9"/>
        <v>0</v>
      </c>
      <c r="E107" s="83">
        <f t="shared" si="10"/>
        <v>0</v>
      </c>
      <c r="F107" s="90">
        <f t="shared" si="11"/>
        <v>0</v>
      </c>
      <c r="G107" s="90"/>
      <c r="H107" s="72">
        <f t="shared" si="17"/>
        <v>0</v>
      </c>
      <c r="I107" s="83">
        <f t="shared" si="12"/>
        <v>0</v>
      </c>
      <c r="J107" s="70"/>
      <c r="K107" s="143">
        <f t="shared" si="13"/>
        <v>0</v>
      </c>
      <c r="L107" s="62"/>
      <c r="M107" s="62"/>
      <c r="N107" s="62">
        <f t="shared" si="14"/>
        <v>0</v>
      </c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</row>
    <row r="108" spans="2:25" x14ac:dyDescent="0.35">
      <c r="B108" s="76">
        <f t="shared" si="15"/>
        <v>0</v>
      </c>
      <c r="C108" s="83">
        <f t="shared" si="16"/>
        <v>0</v>
      </c>
      <c r="D108" s="33">
        <f t="shared" si="9"/>
        <v>0</v>
      </c>
      <c r="E108" s="83">
        <f t="shared" si="10"/>
        <v>0</v>
      </c>
      <c r="F108" s="90">
        <f t="shared" si="11"/>
        <v>0</v>
      </c>
      <c r="G108" s="90"/>
      <c r="H108" s="72">
        <f t="shared" si="17"/>
        <v>0</v>
      </c>
      <c r="I108" s="83">
        <f t="shared" si="12"/>
        <v>0</v>
      </c>
      <c r="J108" s="70"/>
      <c r="K108" s="143">
        <f t="shared" si="13"/>
        <v>0</v>
      </c>
      <c r="L108" s="62"/>
      <c r="M108" s="62"/>
      <c r="N108" s="62">
        <f t="shared" si="14"/>
        <v>0</v>
      </c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</row>
    <row r="109" spans="2:25" x14ac:dyDescent="0.35">
      <c r="B109" s="76">
        <f t="shared" si="15"/>
        <v>0</v>
      </c>
      <c r="C109" s="83">
        <f t="shared" si="16"/>
        <v>0</v>
      </c>
      <c r="D109" s="33">
        <f t="shared" si="9"/>
        <v>0</v>
      </c>
      <c r="E109" s="83">
        <f t="shared" si="10"/>
        <v>0</v>
      </c>
      <c r="F109" s="90">
        <f t="shared" si="11"/>
        <v>0</v>
      </c>
      <c r="G109" s="90"/>
      <c r="H109" s="72">
        <f t="shared" si="17"/>
        <v>0</v>
      </c>
      <c r="I109" s="83">
        <f t="shared" si="12"/>
        <v>0</v>
      </c>
      <c r="J109" s="70"/>
      <c r="K109" s="143">
        <f t="shared" si="13"/>
        <v>0</v>
      </c>
      <c r="L109" s="62"/>
      <c r="M109" s="62"/>
      <c r="N109" s="62">
        <f t="shared" si="14"/>
        <v>0</v>
      </c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</row>
    <row r="110" spans="2:25" x14ac:dyDescent="0.35">
      <c r="B110" s="76">
        <f t="shared" si="15"/>
        <v>0</v>
      </c>
      <c r="C110" s="83">
        <f t="shared" si="16"/>
        <v>0</v>
      </c>
      <c r="D110" s="33">
        <f t="shared" si="9"/>
        <v>0</v>
      </c>
      <c r="E110" s="83">
        <f t="shared" si="10"/>
        <v>0</v>
      </c>
      <c r="F110" s="90">
        <f t="shared" si="11"/>
        <v>0</v>
      </c>
      <c r="G110" s="90"/>
      <c r="H110" s="72">
        <f t="shared" si="17"/>
        <v>0</v>
      </c>
      <c r="I110" s="83">
        <f t="shared" si="12"/>
        <v>0</v>
      </c>
      <c r="J110" s="70"/>
      <c r="K110" s="143">
        <f t="shared" si="13"/>
        <v>0</v>
      </c>
      <c r="L110" s="62"/>
      <c r="M110" s="62"/>
      <c r="N110" s="62">
        <f t="shared" si="14"/>
        <v>0</v>
      </c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</row>
    <row r="111" spans="2:25" x14ac:dyDescent="0.35">
      <c r="B111" s="76">
        <f t="shared" si="15"/>
        <v>0</v>
      </c>
      <c r="C111" s="83">
        <f t="shared" si="16"/>
        <v>0</v>
      </c>
      <c r="D111" s="33">
        <f t="shared" si="9"/>
        <v>0</v>
      </c>
      <c r="E111" s="83">
        <f t="shared" si="10"/>
        <v>0</v>
      </c>
      <c r="F111" s="90">
        <f t="shared" si="11"/>
        <v>0</v>
      </c>
      <c r="G111" s="90"/>
      <c r="H111" s="72">
        <f t="shared" si="17"/>
        <v>0</v>
      </c>
      <c r="I111" s="83">
        <f t="shared" si="12"/>
        <v>0</v>
      </c>
      <c r="J111" s="70"/>
      <c r="K111" s="143">
        <f t="shared" si="13"/>
        <v>0</v>
      </c>
      <c r="L111" s="62"/>
      <c r="M111" s="62"/>
      <c r="N111" s="62">
        <f t="shared" si="14"/>
        <v>0</v>
      </c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</row>
    <row r="112" spans="2:25" x14ac:dyDescent="0.35">
      <c r="B112" s="76">
        <f t="shared" si="15"/>
        <v>0</v>
      </c>
      <c r="C112" s="83">
        <f t="shared" si="16"/>
        <v>0</v>
      </c>
      <c r="D112" s="33">
        <f t="shared" si="9"/>
        <v>0</v>
      </c>
      <c r="E112" s="83">
        <f t="shared" si="10"/>
        <v>0</v>
      </c>
      <c r="F112" s="90">
        <f t="shared" si="11"/>
        <v>0</v>
      </c>
      <c r="G112" s="90"/>
      <c r="H112" s="72">
        <f t="shared" si="17"/>
        <v>0</v>
      </c>
      <c r="I112" s="83">
        <f t="shared" si="12"/>
        <v>0</v>
      </c>
      <c r="J112" s="70"/>
      <c r="K112" s="143">
        <f t="shared" si="13"/>
        <v>0</v>
      </c>
      <c r="L112" s="62"/>
      <c r="M112" s="62"/>
      <c r="N112" s="62">
        <f t="shared" si="14"/>
        <v>0</v>
      </c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</row>
    <row r="113" spans="2:25" x14ac:dyDescent="0.35">
      <c r="B113" s="76">
        <f t="shared" si="15"/>
        <v>0</v>
      </c>
      <c r="C113" s="83">
        <f t="shared" si="16"/>
        <v>0</v>
      </c>
      <c r="D113" s="33">
        <f t="shared" si="9"/>
        <v>0</v>
      </c>
      <c r="E113" s="83">
        <f t="shared" si="10"/>
        <v>0</v>
      </c>
      <c r="F113" s="90">
        <f t="shared" si="11"/>
        <v>0</v>
      </c>
      <c r="G113" s="90"/>
      <c r="H113" s="72">
        <f t="shared" si="17"/>
        <v>0</v>
      </c>
      <c r="I113" s="83">
        <f t="shared" si="12"/>
        <v>0</v>
      </c>
      <c r="J113" s="70"/>
      <c r="K113" s="143">
        <f t="shared" si="13"/>
        <v>0</v>
      </c>
      <c r="L113" s="62"/>
      <c r="M113" s="62"/>
      <c r="N113" s="62">
        <f t="shared" si="14"/>
        <v>0</v>
      </c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</row>
    <row r="114" spans="2:25" x14ac:dyDescent="0.35">
      <c r="B114" s="76">
        <f t="shared" si="15"/>
        <v>0</v>
      </c>
      <c r="C114" s="83">
        <f t="shared" si="16"/>
        <v>0</v>
      </c>
      <c r="D114" s="33">
        <f t="shared" si="9"/>
        <v>0</v>
      </c>
      <c r="E114" s="83">
        <f t="shared" si="10"/>
        <v>0</v>
      </c>
      <c r="F114" s="90">
        <f t="shared" si="11"/>
        <v>0</v>
      </c>
      <c r="G114" s="90"/>
      <c r="H114" s="72">
        <f t="shared" si="17"/>
        <v>0</v>
      </c>
      <c r="I114" s="83">
        <f t="shared" si="12"/>
        <v>0</v>
      </c>
      <c r="J114" s="70"/>
      <c r="K114" s="143">
        <f t="shared" si="13"/>
        <v>0</v>
      </c>
      <c r="L114" s="62"/>
      <c r="M114" s="62"/>
      <c r="N114" s="62">
        <f t="shared" si="14"/>
        <v>0</v>
      </c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</row>
    <row r="115" spans="2:25" x14ac:dyDescent="0.35">
      <c r="B115" s="76">
        <f t="shared" si="15"/>
        <v>0</v>
      </c>
      <c r="C115" s="83">
        <f t="shared" si="16"/>
        <v>0</v>
      </c>
      <c r="D115" s="33">
        <f t="shared" si="9"/>
        <v>0</v>
      </c>
      <c r="E115" s="83">
        <f t="shared" si="10"/>
        <v>0</v>
      </c>
      <c r="F115" s="90">
        <f t="shared" si="11"/>
        <v>0</v>
      </c>
      <c r="G115" s="90"/>
      <c r="H115" s="72">
        <f t="shared" si="17"/>
        <v>0</v>
      </c>
      <c r="I115" s="83">
        <f t="shared" si="12"/>
        <v>0</v>
      </c>
      <c r="J115" s="70"/>
      <c r="K115" s="143">
        <f t="shared" si="13"/>
        <v>0</v>
      </c>
      <c r="L115" s="62"/>
      <c r="M115" s="62"/>
      <c r="N115" s="62">
        <f t="shared" si="14"/>
        <v>0</v>
      </c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</row>
    <row r="116" spans="2:25" x14ac:dyDescent="0.35">
      <c r="B116" s="76">
        <f t="shared" si="15"/>
        <v>0</v>
      </c>
      <c r="C116" s="83">
        <f t="shared" si="16"/>
        <v>0</v>
      </c>
      <c r="D116" s="33">
        <f t="shared" si="9"/>
        <v>0</v>
      </c>
      <c r="E116" s="83">
        <f t="shared" si="10"/>
        <v>0</v>
      </c>
      <c r="F116" s="90">
        <f t="shared" si="11"/>
        <v>0</v>
      </c>
      <c r="G116" s="90"/>
      <c r="H116" s="72">
        <f t="shared" si="17"/>
        <v>0</v>
      </c>
      <c r="I116" s="83">
        <f t="shared" si="12"/>
        <v>0</v>
      </c>
      <c r="J116" s="70"/>
      <c r="K116" s="143">
        <f t="shared" si="13"/>
        <v>0</v>
      </c>
      <c r="L116" s="62"/>
      <c r="M116" s="62"/>
      <c r="N116" s="62">
        <f t="shared" si="14"/>
        <v>0</v>
      </c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</row>
    <row r="117" spans="2:25" x14ac:dyDescent="0.35">
      <c r="B117" s="76">
        <f t="shared" si="15"/>
        <v>0</v>
      </c>
      <c r="C117" s="83">
        <f t="shared" si="16"/>
        <v>0</v>
      </c>
      <c r="D117" s="33">
        <f t="shared" si="9"/>
        <v>0</v>
      </c>
      <c r="E117" s="83">
        <f t="shared" si="10"/>
        <v>0</v>
      </c>
      <c r="F117" s="90">
        <f t="shared" si="11"/>
        <v>0</v>
      </c>
      <c r="G117" s="90"/>
      <c r="H117" s="72">
        <f t="shared" si="17"/>
        <v>0</v>
      </c>
      <c r="I117" s="83">
        <f t="shared" si="12"/>
        <v>0</v>
      </c>
      <c r="J117" s="70"/>
      <c r="K117" s="143">
        <f t="shared" si="13"/>
        <v>0</v>
      </c>
      <c r="L117" s="62"/>
      <c r="M117" s="62"/>
      <c r="N117" s="62">
        <f t="shared" si="14"/>
        <v>0</v>
      </c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</row>
    <row r="118" spans="2:25" x14ac:dyDescent="0.35">
      <c r="B118" s="76">
        <f t="shared" si="15"/>
        <v>0</v>
      </c>
      <c r="C118" s="83">
        <f t="shared" si="16"/>
        <v>0</v>
      </c>
      <c r="D118" s="33">
        <f t="shared" si="9"/>
        <v>0</v>
      </c>
      <c r="E118" s="83">
        <f t="shared" si="10"/>
        <v>0</v>
      </c>
      <c r="F118" s="90">
        <f t="shared" si="11"/>
        <v>0</v>
      </c>
      <c r="G118" s="90"/>
      <c r="H118" s="72">
        <f t="shared" si="17"/>
        <v>0</v>
      </c>
      <c r="I118" s="83">
        <f t="shared" si="12"/>
        <v>0</v>
      </c>
      <c r="J118" s="70"/>
      <c r="K118" s="143">
        <f t="shared" si="13"/>
        <v>0</v>
      </c>
      <c r="L118" s="62"/>
      <c r="M118" s="62"/>
      <c r="N118" s="62">
        <f t="shared" si="14"/>
        <v>0</v>
      </c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</row>
    <row r="119" spans="2:25" x14ac:dyDescent="0.35">
      <c r="B119" s="76">
        <f t="shared" si="15"/>
        <v>0</v>
      </c>
      <c r="C119" s="83">
        <f t="shared" si="16"/>
        <v>0</v>
      </c>
      <c r="D119" s="33">
        <f t="shared" si="9"/>
        <v>0</v>
      </c>
      <c r="E119" s="83">
        <f t="shared" si="10"/>
        <v>0</v>
      </c>
      <c r="F119" s="90">
        <f t="shared" si="11"/>
        <v>0</v>
      </c>
      <c r="G119" s="90"/>
      <c r="H119" s="72">
        <f t="shared" si="17"/>
        <v>0</v>
      </c>
      <c r="I119" s="83">
        <f t="shared" si="12"/>
        <v>0</v>
      </c>
      <c r="J119" s="70"/>
      <c r="K119" s="143">
        <f t="shared" si="13"/>
        <v>0</v>
      </c>
      <c r="L119" s="62"/>
      <c r="M119" s="62"/>
      <c r="N119" s="62">
        <f t="shared" si="14"/>
        <v>0</v>
      </c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</row>
    <row r="120" spans="2:25" x14ac:dyDescent="0.35">
      <c r="B120" s="76">
        <f t="shared" si="15"/>
        <v>0</v>
      </c>
      <c r="C120" s="83">
        <f t="shared" si="16"/>
        <v>0</v>
      </c>
      <c r="D120" s="33">
        <f t="shared" si="9"/>
        <v>0</v>
      </c>
      <c r="E120" s="83">
        <f t="shared" si="10"/>
        <v>0</v>
      </c>
      <c r="F120" s="90">
        <f t="shared" si="11"/>
        <v>0</v>
      </c>
      <c r="G120" s="90"/>
      <c r="H120" s="72">
        <f t="shared" si="17"/>
        <v>0</v>
      </c>
      <c r="I120" s="83">
        <f t="shared" si="12"/>
        <v>0</v>
      </c>
      <c r="J120" s="70"/>
      <c r="K120" s="143">
        <f t="shared" si="13"/>
        <v>0</v>
      </c>
      <c r="L120" s="62"/>
      <c r="M120" s="62"/>
      <c r="N120" s="62">
        <f t="shared" si="14"/>
        <v>0</v>
      </c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</row>
    <row r="121" spans="2:25" x14ac:dyDescent="0.35">
      <c r="B121" s="76">
        <f t="shared" si="15"/>
        <v>0</v>
      </c>
      <c r="C121" s="83">
        <f t="shared" si="16"/>
        <v>0</v>
      </c>
      <c r="D121" s="33">
        <f t="shared" si="9"/>
        <v>0</v>
      </c>
      <c r="E121" s="83">
        <f t="shared" si="10"/>
        <v>0</v>
      </c>
      <c r="F121" s="90">
        <f t="shared" si="11"/>
        <v>0</v>
      </c>
      <c r="G121" s="90"/>
      <c r="H121" s="72">
        <f t="shared" si="17"/>
        <v>0</v>
      </c>
      <c r="I121" s="83">
        <f t="shared" si="12"/>
        <v>0</v>
      </c>
      <c r="J121" s="70"/>
      <c r="K121" s="143">
        <f t="shared" si="13"/>
        <v>0</v>
      </c>
      <c r="L121" s="62"/>
      <c r="M121" s="62"/>
      <c r="N121" s="62">
        <f t="shared" si="14"/>
        <v>0</v>
      </c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</row>
    <row r="122" spans="2:25" x14ac:dyDescent="0.35">
      <c r="B122" s="76">
        <f t="shared" si="15"/>
        <v>0</v>
      </c>
      <c r="C122" s="83">
        <f t="shared" si="16"/>
        <v>0</v>
      </c>
      <c r="D122" s="33">
        <f t="shared" si="9"/>
        <v>0</v>
      </c>
      <c r="E122" s="83">
        <f t="shared" si="10"/>
        <v>0</v>
      </c>
      <c r="F122" s="90">
        <f t="shared" si="11"/>
        <v>0</v>
      </c>
      <c r="G122" s="90"/>
      <c r="H122" s="72">
        <f t="shared" si="17"/>
        <v>0</v>
      </c>
      <c r="I122" s="83">
        <f t="shared" si="12"/>
        <v>0</v>
      </c>
      <c r="J122" s="70"/>
      <c r="K122" s="143">
        <f t="shared" si="13"/>
        <v>0</v>
      </c>
      <c r="L122" s="62"/>
      <c r="M122" s="62"/>
      <c r="N122" s="62">
        <f t="shared" si="14"/>
        <v>0</v>
      </c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</row>
    <row r="123" spans="2:25" x14ac:dyDescent="0.35">
      <c r="B123" s="76">
        <f t="shared" si="15"/>
        <v>0</v>
      </c>
      <c r="C123" s="83">
        <f t="shared" si="16"/>
        <v>0</v>
      </c>
      <c r="D123" s="33">
        <f t="shared" si="9"/>
        <v>0</v>
      </c>
      <c r="E123" s="83">
        <f t="shared" si="10"/>
        <v>0</v>
      </c>
      <c r="F123" s="90">
        <f t="shared" si="11"/>
        <v>0</v>
      </c>
      <c r="G123" s="90"/>
      <c r="H123" s="72">
        <f t="shared" si="17"/>
        <v>0</v>
      </c>
      <c r="I123" s="83">
        <f t="shared" si="12"/>
        <v>0</v>
      </c>
      <c r="J123" s="70"/>
      <c r="K123" s="143">
        <f t="shared" si="13"/>
        <v>0</v>
      </c>
      <c r="L123" s="62"/>
      <c r="M123" s="62"/>
      <c r="N123" s="62">
        <f t="shared" si="14"/>
        <v>0</v>
      </c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</row>
    <row r="124" spans="2:25" x14ac:dyDescent="0.35">
      <c r="B124" s="76">
        <f t="shared" si="15"/>
        <v>0</v>
      </c>
      <c r="C124" s="83">
        <f t="shared" si="16"/>
        <v>0</v>
      </c>
      <c r="D124" s="33">
        <f t="shared" si="9"/>
        <v>0</v>
      </c>
      <c r="E124" s="83">
        <f t="shared" si="10"/>
        <v>0</v>
      </c>
      <c r="F124" s="90">
        <f t="shared" si="11"/>
        <v>0</v>
      </c>
      <c r="G124" s="90"/>
      <c r="H124" s="72">
        <f t="shared" si="17"/>
        <v>0</v>
      </c>
      <c r="I124" s="83">
        <f t="shared" si="12"/>
        <v>0</v>
      </c>
      <c r="J124" s="70"/>
      <c r="K124" s="143">
        <f t="shared" si="13"/>
        <v>0</v>
      </c>
      <c r="L124" s="62"/>
      <c r="M124" s="62"/>
      <c r="N124" s="62">
        <f t="shared" si="14"/>
        <v>0</v>
      </c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</row>
    <row r="125" spans="2:25" x14ac:dyDescent="0.35">
      <c r="B125" s="76">
        <f t="shared" si="15"/>
        <v>0</v>
      </c>
      <c r="C125" s="83">
        <f t="shared" si="16"/>
        <v>0</v>
      </c>
      <c r="D125" s="33">
        <f t="shared" si="9"/>
        <v>0</v>
      </c>
      <c r="E125" s="83">
        <f t="shared" si="10"/>
        <v>0</v>
      </c>
      <c r="F125" s="90">
        <f t="shared" si="11"/>
        <v>0</v>
      </c>
      <c r="G125" s="90"/>
      <c r="H125" s="72">
        <f t="shared" si="17"/>
        <v>0</v>
      </c>
      <c r="I125" s="83">
        <f t="shared" si="12"/>
        <v>0</v>
      </c>
      <c r="J125" s="70"/>
      <c r="K125" s="143">
        <f t="shared" si="13"/>
        <v>0</v>
      </c>
      <c r="L125" s="62"/>
      <c r="M125" s="62"/>
      <c r="N125" s="62">
        <f t="shared" si="14"/>
        <v>0</v>
      </c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</row>
    <row r="126" spans="2:25" x14ac:dyDescent="0.35">
      <c r="B126" s="76">
        <f t="shared" si="15"/>
        <v>0</v>
      </c>
      <c r="C126" s="83">
        <f t="shared" si="16"/>
        <v>0</v>
      </c>
      <c r="D126" s="33">
        <f t="shared" si="9"/>
        <v>0</v>
      </c>
      <c r="E126" s="83">
        <f t="shared" si="10"/>
        <v>0</v>
      </c>
      <c r="F126" s="90">
        <f t="shared" si="11"/>
        <v>0</v>
      </c>
      <c r="G126" s="90"/>
      <c r="H126" s="72">
        <f t="shared" si="17"/>
        <v>0</v>
      </c>
      <c r="I126" s="83">
        <f t="shared" si="12"/>
        <v>0</v>
      </c>
      <c r="J126" s="70"/>
      <c r="K126" s="143">
        <f t="shared" si="13"/>
        <v>0</v>
      </c>
      <c r="L126" s="62"/>
      <c r="M126" s="62"/>
      <c r="N126" s="62">
        <f t="shared" si="14"/>
        <v>0</v>
      </c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</row>
    <row r="127" spans="2:25" x14ac:dyDescent="0.35">
      <c r="B127" s="76">
        <f t="shared" si="15"/>
        <v>0</v>
      </c>
      <c r="C127" s="83">
        <f t="shared" si="16"/>
        <v>0</v>
      </c>
      <c r="D127" s="33">
        <f t="shared" si="9"/>
        <v>0</v>
      </c>
      <c r="E127" s="83">
        <f t="shared" si="10"/>
        <v>0</v>
      </c>
      <c r="F127" s="90">
        <f t="shared" si="11"/>
        <v>0</v>
      </c>
      <c r="G127" s="90"/>
      <c r="H127" s="72">
        <f t="shared" si="17"/>
        <v>0</v>
      </c>
      <c r="I127" s="83">
        <f t="shared" si="12"/>
        <v>0</v>
      </c>
      <c r="J127" s="70"/>
      <c r="K127" s="143">
        <f t="shared" si="13"/>
        <v>0</v>
      </c>
      <c r="L127" s="62"/>
      <c r="M127" s="62"/>
      <c r="N127" s="62">
        <f t="shared" si="14"/>
        <v>0</v>
      </c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</row>
    <row r="128" spans="2:25" x14ac:dyDescent="0.35">
      <c r="B128" s="76">
        <f t="shared" si="15"/>
        <v>0</v>
      </c>
      <c r="C128" s="83">
        <f t="shared" si="16"/>
        <v>0</v>
      </c>
      <c r="D128" s="41">
        <f t="shared" si="9"/>
        <v>0</v>
      </c>
      <c r="E128" s="66">
        <f t="shared" si="10"/>
        <v>0</v>
      </c>
      <c r="F128" s="90">
        <f t="shared" si="11"/>
        <v>0</v>
      </c>
      <c r="G128" s="90"/>
      <c r="H128" s="40">
        <f t="shared" si="17"/>
        <v>0</v>
      </c>
      <c r="I128" s="66">
        <f t="shared" si="12"/>
        <v>0</v>
      </c>
      <c r="J128" s="59"/>
      <c r="K128" s="143">
        <f t="shared" si="13"/>
        <v>0</v>
      </c>
      <c r="L128" s="62"/>
      <c r="M128" s="62"/>
      <c r="N128" s="62">
        <f t="shared" si="14"/>
        <v>0</v>
      </c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</row>
    <row r="129" spans="2:25" x14ac:dyDescent="0.35">
      <c r="B129" s="76">
        <f t="shared" si="15"/>
        <v>0</v>
      </c>
      <c r="C129" s="83">
        <f t="shared" si="16"/>
        <v>0</v>
      </c>
      <c r="D129" s="41">
        <f t="shared" si="9"/>
        <v>0</v>
      </c>
      <c r="E129" s="66">
        <f t="shared" si="10"/>
        <v>0</v>
      </c>
      <c r="F129" s="90">
        <f t="shared" si="11"/>
        <v>0</v>
      </c>
      <c r="G129" s="90"/>
      <c r="H129" s="40">
        <f t="shared" si="17"/>
        <v>0</v>
      </c>
      <c r="I129" s="66">
        <f t="shared" si="12"/>
        <v>0</v>
      </c>
      <c r="J129" s="59"/>
      <c r="K129" s="143">
        <f t="shared" si="13"/>
        <v>0</v>
      </c>
      <c r="L129" s="62"/>
      <c r="M129" s="62"/>
      <c r="N129" s="62">
        <f t="shared" si="14"/>
        <v>0</v>
      </c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</row>
    <row r="130" spans="2:25" x14ac:dyDescent="0.35">
      <c r="B130" s="76">
        <f t="shared" si="15"/>
        <v>0</v>
      </c>
      <c r="C130" s="83">
        <f t="shared" si="16"/>
        <v>0</v>
      </c>
      <c r="D130" s="41">
        <f t="shared" si="9"/>
        <v>0</v>
      </c>
      <c r="E130" s="66">
        <f t="shared" si="10"/>
        <v>0</v>
      </c>
      <c r="F130" s="90">
        <f t="shared" si="11"/>
        <v>0</v>
      </c>
      <c r="G130" s="90"/>
      <c r="H130" s="40">
        <f t="shared" si="17"/>
        <v>0</v>
      </c>
      <c r="I130" s="66">
        <f t="shared" si="12"/>
        <v>0</v>
      </c>
      <c r="J130" s="59"/>
      <c r="K130" s="143">
        <f t="shared" si="13"/>
        <v>0</v>
      </c>
      <c r="L130" s="62"/>
      <c r="M130" s="62"/>
      <c r="N130" s="62">
        <f t="shared" si="14"/>
        <v>0</v>
      </c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</row>
    <row r="131" spans="2:25" x14ac:dyDescent="0.35">
      <c r="B131" s="76">
        <f t="shared" si="15"/>
        <v>0</v>
      </c>
      <c r="C131" s="83">
        <f t="shared" si="16"/>
        <v>0</v>
      </c>
      <c r="D131" s="41">
        <f t="shared" si="9"/>
        <v>0</v>
      </c>
      <c r="E131" s="66">
        <f t="shared" si="10"/>
        <v>0</v>
      </c>
      <c r="F131" s="90">
        <f t="shared" si="11"/>
        <v>0</v>
      </c>
      <c r="G131" s="90"/>
      <c r="H131" s="40">
        <f t="shared" si="17"/>
        <v>0</v>
      </c>
      <c r="I131" s="66">
        <f t="shared" si="12"/>
        <v>0</v>
      </c>
      <c r="J131" s="59"/>
      <c r="K131" s="143">
        <f t="shared" si="13"/>
        <v>0</v>
      </c>
      <c r="L131" s="62"/>
      <c r="M131" s="62"/>
      <c r="N131" s="62">
        <f t="shared" si="14"/>
        <v>0</v>
      </c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</row>
    <row r="132" spans="2:25" x14ac:dyDescent="0.35">
      <c r="B132" s="76">
        <f t="shared" si="15"/>
        <v>0</v>
      </c>
      <c r="C132" s="83">
        <f t="shared" si="16"/>
        <v>0</v>
      </c>
      <c r="D132" s="41">
        <f t="shared" si="9"/>
        <v>0</v>
      </c>
      <c r="E132" s="66">
        <f t="shared" si="10"/>
        <v>0</v>
      </c>
      <c r="F132" s="90">
        <f t="shared" si="11"/>
        <v>0</v>
      </c>
      <c r="G132" s="90"/>
      <c r="H132" s="40">
        <f t="shared" si="17"/>
        <v>0</v>
      </c>
      <c r="I132" s="66">
        <f t="shared" si="12"/>
        <v>0</v>
      </c>
      <c r="J132" s="59"/>
      <c r="K132" s="143">
        <f t="shared" si="13"/>
        <v>0</v>
      </c>
      <c r="L132" s="62"/>
      <c r="M132" s="62"/>
      <c r="N132" s="62">
        <f t="shared" si="14"/>
        <v>0</v>
      </c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</row>
    <row r="133" spans="2:25" x14ac:dyDescent="0.35">
      <c r="B133" s="76">
        <f t="shared" si="15"/>
        <v>0</v>
      </c>
      <c r="C133" s="83">
        <f t="shared" si="16"/>
        <v>0</v>
      </c>
      <c r="D133" s="41">
        <f t="shared" si="9"/>
        <v>0</v>
      </c>
      <c r="E133" s="66">
        <f t="shared" si="10"/>
        <v>0</v>
      </c>
      <c r="F133" s="90">
        <f t="shared" si="11"/>
        <v>0</v>
      </c>
      <c r="G133" s="90"/>
      <c r="H133" s="40">
        <f t="shared" si="17"/>
        <v>0</v>
      </c>
      <c r="I133" s="66">
        <f t="shared" si="12"/>
        <v>0</v>
      </c>
      <c r="J133" s="59"/>
      <c r="K133" s="143">
        <f t="shared" si="13"/>
        <v>0</v>
      </c>
      <c r="L133" s="62"/>
      <c r="M133" s="62"/>
      <c r="N133" s="62">
        <f t="shared" si="14"/>
        <v>0</v>
      </c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</row>
    <row r="134" spans="2:25" x14ac:dyDescent="0.35">
      <c r="B134" s="76">
        <f t="shared" si="15"/>
        <v>0</v>
      </c>
      <c r="C134" s="83">
        <f t="shared" si="16"/>
        <v>0</v>
      </c>
      <c r="D134" s="41">
        <f t="shared" si="9"/>
        <v>0</v>
      </c>
      <c r="E134" s="66">
        <f t="shared" si="10"/>
        <v>0</v>
      </c>
      <c r="F134" s="90">
        <f t="shared" si="11"/>
        <v>0</v>
      </c>
      <c r="G134" s="90"/>
      <c r="H134" s="40">
        <f t="shared" si="17"/>
        <v>0</v>
      </c>
      <c r="I134" s="66">
        <f t="shared" si="12"/>
        <v>0</v>
      </c>
      <c r="J134" s="59"/>
      <c r="K134" s="143">
        <f t="shared" si="13"/>
        <v>0</v>
      </c>
      <c r="L134" s="62"/>
      <c r="M134" s="62"/>
      <c r="N134" s="62">
        <f t="shared" si="14"/>
        <v>0</v>
      </c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</row>
    <row r="135" spans="2:25" x14ac:dyDescent="0.35">
      <c r="B135" s="76">
        <f t="shared" si="15"/>
        <v>0</v>
      </c>
      <c r="C135" s="83">
        <f t="shared" si="16"/>
        <v>0</v>
      </c>
      <c r="D135" s="41">
        <f t="shared" si="9"/>
        <v>0</v>
      </c>
      <c r="E135" s="66">
        <f t="shared" si="10"/>
        <v>0</v>
      </c>
      <c r="F135" s="90">
        <f t="shared" si="11"/>
        <v>0</v>
      </c>
      <c r="G135" s="90"/>
      <c r="H135" s="40">
        <f t="shared" si="17"/>
        <v>0</v>
      </c>
      <c r="I135" s="66">
        <f t="shared" si="12"/>
        <v>0</v>
      </c>
      <c r="J135" s="59"/>
      <c r="K135" s="143">
        <f t="shared" si="13"/>
        <v>0</v>
      </c>
      <c r="L135" s="62"/>
      <c r="M135" s="62"/>
      <c r="N135" s="62">
        <f t="shared" si="14"/>
        <v>0</v>
      </c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</row>
    <row r="136" spans="2:25" x14ac:dyDescent="0.35">
      <c r="B136" s="76">
        <f t="shared" si="15"/>
        <v>0</v>
      </c>
      <c r="C136" s="83">
        <f t="shared" si="16"/>
        <v>0</v>
      </c>
      <c r="D136" s="41">
        <f t="shared" si="9"/>
        <v>0</v>
      </c>
      <c r="E136" s="66">
        <f t="shared" si="10"/>
        <v>0</v>
      </c>
      <c r="F136" s="90">
        <f t="shared" si="11"/>
        <v>0</v>
      </c>
      <c r="G136" s="90"/>
      <c r="H136" s="40">
        <f t="shared" si="17"/>
        <v>0</v>
      </c>
      <c r="I136" s="66">
        <f t="shared" si="12"/>
        <v>0</v>
      </c>
      <c r="J136" s="59"/>
      <c r="K136" s="143">
        <f t="shared" si="13"/>
        <v>0</v>
      </c>
      <c r="L136" s="62"/>
      <c r="M136" s="62"/>
      <c r="N136" s="62">
        <f t="shared" si="14"/>
        <v>0</v>
      </c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</row>
    <row r="137" spans="2:25" x14ac:dyDescent="0.35">
      <c r="B137" s="76">
        <f t="shared" si="15"/>
        <v>0</v>
      </c>
      <c r="C137" s="83">
        <f t="shared" si="16"/>
        <v>0</v>
      </c>
      <c r="D137" s="41">
        <f t="shared" si="9"/>
        <v>0</v>
      </c>
      <c r="E137" s="66">
        <f t="shared" si="10"/>
        <v>0</v>
      </c>
      <c r="F137" s="90">
        <f t="shared" si="11"/>
        <v>0</v>
      </c>
      <c r="G137" s="90"/>
      <c r="H137" s="40">
        <f t="shared" si="17"/>
        <v>0</v>
      </c>
      <c r="I137" s="66">
        <f t="shared" si="12"/>
        <v>0</v>
      </c>
      <c r="J137" s="59"/>
      <c r="K137" s="143">
        <f t="shared" si="13"/>
        <v>0</v>
      </c>
      <c r="L137" s="62"/>
      <c r="M137" s="62"/>
      <c r="N137" s="62">
        <f t="shared" si="14"/>
        <v>0</v>
      </c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</row>
    <row r="138" spans="2:25" x14ac:dyDescent="0.35">
      <c r="B138" s="76">
        <f t="shared" si="15"/>
        <v>0</v>
      </c>
      <c r="C138" s="83">
        <f t="shared" si="16"/>
        <v>0</v>
      </c>
      <c r="D138" s="41">
        <f t="shared" si="9"/>
        <v>0</v>
      </c>
      <c r="E138" s="66">
        <f t="shared" si="10"/>
        <v>0</v>
      </c>
      <c r="F138" s="90">
        <f t="shared" si="11"/>
        <v>0</v>
      </c>
      <c r="G138" s="90"/>
      <c r="H138" s="40">
        <f t="shared" si="17"/>
        <v>0</v>
      </c>
      <c r="I138" s="66">
        <f t="shared" si="12"/>
        <v>0</v>
      </c>
      <c r="J138" s="59"/>
      <c r="K138" s="143">
        <f t="shared" si="13"/>
        <v>0</v>
      </c>
      <c r="L138" s="62"/>
      <c r="M138" s="62"/>
      <c r="N138" s="62">
        <f t="shared" si="14"/>
        <v>0</v>
      </c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</row>
    <row r="139" spans="2:25" x14ac:dyDescent="0.35">
      <c r="B139" s="76">
        <f t="shared" si="15"/>
        <v>0</v>
      </c>
      <c r="C139" s="83">
        <f t="shared" si="16"/>
        <v>0</v>
      </c>
      <c r="D139" s="41">
        <f t="shared" si="9"/>
        <v>0</v>
      </c>
      <c r="E139" s="66">
        <f t="shared" si="10"/>
        <v>0</v>
      </c>
      <c r="F139" s="90">
        <f t="shared" si="11"/>
        <v>0</v>
      </c>
      <c r="G139" s="90"/>
      <c r="H139" s="40">
        <f t="shared" si="17"/>
        <v>0</v>
      </c>
      <c r="I139" s="66">
        <f t="shared" si="12"/>
        <v>0</v>
      </c>
      <c r="J139" s="59"/>
      <c r="K139" s="143">
        <f t="shared" si="13"/>
        <v>0</v>
      </c>
      <c r="L139" s="62"/>
      <c r="M139" s="62"/>
      <c r="N139" s="62">
        <f t="shared" si="14"/>
        <v>0</v>
      </c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</row>
    <row r="140" spans="2:25" x14ac:dyDescent="0.35">
      <c r="B140" s="76">
        <f t="shared" si="15"/>
        <v>0</v>
      </c>
      <c r="C140" s="83">
        <f t="shared" si="16"/>
        <v>0</v>
      </c>
      <c r="D140" s="41">
        <f t="shared" si="9"/>
        <v>0</v>
      </c>
      <c r="E140" s="66">
        <f t="shared" si="10"/>
        <v>0</v>
      </c>
      <c r="F140" s="90">
        <f t="shared" si="11"/>
        <v>0</v>
      </c>
      <c r="G140" s="90"/>
      <c r="H140" s="40">
        <f t="shared" si="17"/>
        <v>0</v>
      </c>
      <c r="I140" s="66">
        <f t="shared" si="12"/>
        <v>0</v>
      </c>
      <c r="J140" s="59"/>
      <c r="K140" s="143">
        <f t="shared" si="13"/>
        <v>0</v>
      </c>
      <c r="L140" s="62"/>
      <c r="M140" s="62"/>
      <c r="N140" s="62">
        <f t="shared" si="14"/>
        <v>0</v>
      </c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</row>
    <row r="141" spans="2:25" x14ac:dyDescent="0.35">
      <c r="B141" s="76">
        <f t="shared" si="15"/>
        <v>0</v>
      </c>
      <c r="C141" s="83">
        <f t="shared" si="16"/>
        <v>0</v>
      </c>
      <c r="D141" s="41">
        <f t="shared" si="9"/>
        <v>0</v>
      </c>
      <c r="E141" s="66">
        <f t="shared" si="10"/>
        <v>0</v>
      </c>
      <c r="F141" s="90">
        <f t="shared" si="11"/>
        <v>0</v>
      </c>
      <c r="G141" s="90"/>
      <c r="H141" s="40">
        <f t="shared" si="17"/>
        <v>0</v>
      </c>
      <c r="I141" s="66">
        <f t="shared" si="12"/>
        <v>0</v>
      </c>
      <c r="J141" s="59"/>
      <c r="K141" s="143">
        <f t="shared" si="13"/>
        <v>0</v>
      </c>
      <c r="L141" s="62"/>
      <c r="M141" s="62"/>
      <c r="N141" s="62">
        <f t="shared" si="14"/>
        <v>0</v>
      </c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</row>
    <row r="142" spans="2:25" x14ac:dyDescent="0.35">
      <c r="B142" s="76">
        <f t="shared" si="15"/>
        <v>0</v>
      </c>
      <c r="C142" s="83">
        <f t="shared" si="16"/>
        <v>0</v>
      </c>
      <c r="D142" s="41">
        <f t="shared" si="9"/>
        <v>0</v>
      </c>
      <c r="E142" s="66">
        <f t="shared" si="10"/>
        <v>0</v>
      </c>
      <c r="F142" s="90">
        <f t="shared" si="11"/>
        <v>0</v>
      </c>
      <c r="G142" s="90"/>
      <c r="H142" s="40">
        <f t="shared" si="17"/>
        <v>0</v>
      </c>
      <c r="I142" s="66">
        <f t="shared" si="12"/>
        <v>0</v>
      </c>
      <c r="J142" s="59"/>
      <c r="K142" s="143">
        <f t="shared" si="13"/>
        <v>0</v>
      </c>
      <c r="L142" s="62"/>
      <c r="M142" s="62"/>
      <c r="N142" s="62">
        <f t="shared" si="14"/>
        <v>0</v>
      </c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</row>
    <row r="143" spans="2:25" x14ac:dyDescent="0.35">
      <c r="B143" s="76">
        <f t="shared" si="15"/>
        <v>0</v>
      </c>
      <c r="C143" s="83">
        <f t="shared" si="16"/>
        <v>0</v>
      </c>
      <c r="D143" s="41">
        <f t="shared" si="9"/>
        <v>0</v>
      </c>
      <c r="E143" s="66">
        <f t="shared" si="10"/>
        <v>0</v>
      </c>
      <c r="F143" s="90">
        <f t="shared" si="11"/>
        <v>0</v>
      </c>
      <c r="G143" s="90"/>
      <c r="H143" s="40">
        <f t="shared" si="17"/>
        <v>0</v>
      </c>
      <c r="I143" s="66">
        <f t="shared" si="12"/>
        <v>0</v>
      </c>
      <c r="J143" s="59"/>
      <c r="K143" s="143">
        <f t="shared" si="13"/>
        <v>0</v>
      </c>
      <c r="L143" s="62"/>
      <c r="M143" s="62"/>
      <c r="N143" s="62">
        <f t="shared" si="14"/>
        <v>0</v>
      </c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</row>
    <row r="144" spans="2:25" x14ac:dyDescent="0.35">
      <c r="B144" s="76">
        <f t="shared" si="15"/>
        <v>0</v>
      </c>
      <c r="C144" s="83">
        <f t="shared" si="16"/>
        <v>0</v>
      </c>
      <c r="D144" s="41">
        <f t="shared" si="9"/>
        <v>0</v>
      </c>
      <c r="E144" s="66">
        <f t="shared" si="10"/>
        <v>0</v>
      </c>
      <c r="F144" s="90">
        <f t="shared" si="11"/>
        <v>0</v>
      </c>
      <c r="G144" s="90"/>
      <c r="H144" s="40">
        <f t="shared" si="17"/>
        <v>0</v>
      </c>
      <c r="I144" s="66">
        <f t="shared" si="12"/>
        <v>0</v>
      </c>
      <c r="J144" s="59"/>
      <c r="K144" s="143">
        <f t="shared" si="13"/>
        <v>0</v>
      </c>
      <c r="L144" s="62"/>
      <c r="M144" s="62"/>
      <c r="N144" s="62">
        <f t="shared" si="14"/>
        <v>0</v>
      </c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</row>
    <row r="145" spans="2:25" x14ac:dyDescent="0.35">
      <c r="B145" s="76">
        <f t="shared" si="15"/>
        <v>0</v>
      </c>
      <c r="C145" s="83">
        <f t="shared" si="16"/>
        <v>0</v>
      </c>
      <c r="D145" s="41">
        <f t="shared" si="9"/>
        <v>0</v>
      </c>
      <c r="E145" s="66">
        <f t="shared" si="10"/>
        <v>0</v>
      </c>
      <c r="F145" s="90">
        <f t="shared" si="11"/>
        <v>0</v>
      </c>
      <c r="G145" s="90"/>
      <c r="H145" s="40">
        <f t="shared" si="17"/>
        <v>0</v>
      </c>
      <c r="I145" s="66">
        <f t="shared" si="12"/>
        <v>0</v>
      </c>
      <c r="J145" s="59"/>
      <c r="K145" s="143">
        <f t="shared" si="13"/>
        <v>0</v>
      </c>
      <c r="L145" s="62"/>
      <c r="M145" s="62"/>
      <c r="N145" s="62">
        <f t="shared" si="14"/>
        <v>0</v>
      </c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</row>
    <row r="146" spans="2:25" x14ac:dyDescent="0.35">
      <c r="B146" s="76">
        <f t="shared" si="15"/>
        <v>0</v>
      </c>
      <c r="C146" s="83">
        <f t="shared" si="16"/>
        <v>0</v>
      </c>
      <c r="D146" s="41">
        <f t="shared" si="9"/>
        <v>0</v>
      </c>
      <c r="E146" s="66">
        <f t="shared" si="10"/>
        <v>0</v>
      </c>
      <c r="F146" s="90">
        <f t="shared" si="11"/>
        <v>0</v>
      </c>
      <c r="G146" s="90"/>
      <c r="H146" s="40">
        <f t="shared" si="17"/>
        <v>0</v>
      </c>
      <c r="I146" s="66">
        <f t="shared" si="12"/>
        <v>0</v>
      </c>
      <c r="J146" s="59"/>
      <c r="K146" s="143">
        <f t="shared" si="13"/>
        <v>0</v>
      </c>
      <c r="L146" s="62"/>
      <c r="M146" s="62"/>
      <c r="N146" s="62">
        <f t="shared" si="14"/>
        <v>0</v>
      </c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</row>
    <row r="147" spans="2:25" x14ac:dyDescent="0.35">
      <c r="B147" s="76">
        <f t="shared" si="15"/>
        <v>0</v>
      </c>
      <c r="C147" s="83">
        <f t="shared" si="16"/>
        <v>0</v>
      </c>
      <c r="D147" s="41">
        <f t="shared" si="9"/>
        <v>0</v>
      </c>
      <c r="E147" s="66">
        <f t="shared" si="10"/>
        <v>0</v>
      </c>
      <c r="F147" s="90">
        <f t="shared" si="11"/>
        <v>0</v>
      </c>
      <c r="G147" s="90"/>
      <c r="H147" s="40">
        <f t="shared" si="17"/>
        <v>0</v>
      </c>
      <c r="I147" s="66">
        <f t="shared" si="12"/>
        <v>0</v>
      </c>
      <c r="J147" s="59"/>
      <c r="K147" s="143">
        <f t="shared" si="13"/>
        <v>0</v>
      </c>
      <c r="L147" s="62"/>
      <c r="M147" s="62"/>
      <c r="N147" s="62">
        <f t="shared" si="14"/>
        <v>0</v>
      </c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</row>
    <row r="148" spans="2:25" x14ac:dyDescent="0.35">
      <c r="B148" s="76">
        <f t="shared" si="15"/>
        <v>0</v>
      </c>
      <c r="C148" s="83">
        <f t="shared" si="16"/>
        <v>0</v>
      </c>
      <c r="D148" s="41">
        <f t="shared" si="9"/>
        <v>0</v>
      </c>
      <c r="E148" s="66">
        <f t="shared" si="10"/>
        <v>0</v>
      </c>
      <c r="F148" s="90">
        <f t="shared" si="11"/>
        <v>0</v>
      </c>
      <c r="G148" s="90"/>
      <c r="H148" s="40">
        <f t="shared" si="17"/>
        <v>0</v>
      </c>
      <c r="I148" s="66">
        <f t="shared" si="12"/>
        <v>0</v>
      </c>
      <c r="J148" s="59"/>
      <c r="K148" s="143">
        <f t="shared" si="13"/>
        <v>0</v>
      </c>
      <c r="L148" s="62"/>
      <c r="M148" s="62"/>
      <c r="N148" s="62">
        <f t="shared" si="14"/>
        <v>0</v>
      </c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</row>
    <row r="149" spans="2:25" x14ac:dyDescent="0.35">
      <c r="B149" s="76">
        <f t="shared" si="15"/>
        <v>0</v>
      </c>
      <c r="C149" s="83">
        <f t="shared" si="16"/>
        <v>0</v>
      </c>
      <c r="D149" s="41">
        <f t="shared" ref="D149:D212" si="18">IF($B149&gt;0,$C149*$E$11,0)</f>
        <v>0</v>
      </c>
      <c r="E149" s="66">
        <f t="shared" si="10"/>
        <v>0</v>
      </c>
      <c r="F149" s="90">
        <f t="shared" si="11"/>
        <v>0</v>
      </c>
      <c r="G149" s="90"/>
      <c r="H149" s="40">
        <f t="shared" si="17"/>
        <v>0</v>
      </c>
      <c r="I149" s="66">
        <f t="shared" si="12"/>
        <v>0</v>
      </c>
      <c r="J149" s="59"/>
      <c r="K149" s="143">
        <f t="shared" si="13"/>
        <v>0</v>
      </c>
      <c r="L149" s="62"/>
      <c r="M149" s="62"/>
      <c r="N149" s="62">
        <f t="shared" si="14"/>
        <v>0</v>
      </c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</row>
    <row r="150" spans="2:25" x14ac:dyDescent="0.35">
      <c r="B150" s="76">
        <f t="shared" si="15"/>
        <v>0</v>
      </c>
      <c r="C150" s="83">
        <f t="shared" si="16"/>
        <v>0</v>
      </c>
      <c r="D150" s="41">
        <f t="shared" si="18"/>
        <v>0</v>
      </c>
      <c r="E150" s="66">
        <f t="shared" ref="E150:E213" si="19">IF($H$16,                      IF(OR($B150&gt;($E$15+$P$10),AND($B150&gt;0,$B150&lt;=$E$15)),                        ((((((($P$11+$E$16)*1*$P$12)/1728)*$E$12))*$E$11)+(((((24-$E$16)*1*$P$12)/1728)*$E$12)*(ROUNDUP(($E$11/$E$17),0)))+(((24*1*(($P$11+24-$E$16)*$E$17))/1728)*$E$12)),                             IF(AND($B150&gt;$E$15,$B150&lt;=($E$15+$P$10)),               (((((((($P$11+$E$16)*1*$P$12)/1728)-$C150)*$E$12))*$E$11)+(((((24-$E$16)*1*$P$12)/1728)*$E$12)*(ROUNDUP(($E$11/$E$17),0)))+(((24*1*(($P$11+24-$E$16)*$E$17))/1728)*$E$12)),                            0)),                                        IF(OR($B150&gt;($E$15+$P$10),AND($B150&gt;0,$B150&lt;=$E$15)),    ((((($P$11+$E$16)*1*$P$12)/1728)*$E$12))*$E$11,                     IF(AND($B150&gt;$E$15,$B150&lt;=($E$15+$P$10)),         (((((($P$11+$E$16)*1*$P$12)/1728)-$C150)*$E$12))*$E$11,                   0)))</f>
        <v>0</v>
      </c>
      <c r="F150" s="90">
        <f t="shared" ref="F150:F213" si="20">$E150+$D150</f>
        <v>0</v>
      </c>
      <c r="G150" s="90"/>
      <c r="H150" s="40">
        <f t="shared" si="17"/>
        <v>0</v>
      </c>
      <c r="I150" s="66">
        <f t="shared" ref="I150:I213" si="21">IF($B150&gt;0,$E$13+($B150/12),0)</f>
        <v>0</v>
      </c>
      <c r="J150" s="59"/>
      <c r="K150" s="143">
        <f t="shared" ref="K150:K213" si="22">K151+C150</f>
        <v>0</v>
      </c>
      <c r="L150" s="62"/>
      <c r="M150" s="62"/>
      <c r="N150" s="62">
        <f t="shared" ref="N150:N213" si="23">N151+F150</f>
        <v>0</v>
      </c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</row>
    <row r="151" spans="2:25" x14ac:dyDescent="0.35">
      <c r="B151" s="76">
        <f t="shared" ref="B151:B214" si="24">IF(B150&gt;0,  B150-1,  0)</f>
        <v>0</v>
      </c>
      <c r="C151" s="83">
        <f t="shared" ref="C151:C214" si="25">IF($E$8="SC-44",   IF(B151=44+$E$15,   0.0533,    IF(B151=43+$E$15,   0.1511,    IF(B151=42+$E$15,   0.311,    IF(B151=41+$E$15,    0.4443,   IF(B151=40+$E$15,     0.6576,       IF(B151=39+$E$15,    0.9419,      IF(B151=38+$E$15,   1.1374,    IF(B151=37+$E$15,    1.2885,     IF(B151=36+$E$15,   1.4218,       IF(B151=35+$E$15,     1.5462,      IF(B151=34+$E$15,   1.6528,      IF(B151=33+$E$15,  1.7684,     IF(B151=32+$E$15,   1.8572,      IF(B151=31+$E$15,   1.9372,     IF(B151=30+$E$15,    2.0083,     IF(B151=29+$E$15,   2.0705,      IF(B151=28+$E$15,    2.1327,     IF(B151=27+$E$15,   2.186,     IF(B151=26+$E$15,   2.2393,      IF(B151=25+$E$15,   2.2927,      IF(B151=24+$E$15,    2.346,     IF(B151=23+$E$15,    2.3993,     IF(B151=22+$E$15,    2.4348,     IF(B151=21+$E$15,    2.4882,      IF(B151=20+$E$15,    2.5237,      IF(B151=19+$E$15,   2.5504,        IF(B151=18+$E$15,    2.5948,      IF(B151=17+$E$15,    2.6214,     IF(B151=16+$E$15,    2.6481,     IF(B151=15+$E$15,   2.6748,       IF(B151=14+$E$15,     2.7103,    IF(B151=13+$E$15,     2.7281,      IF(B151=12+$E$15,       2.7636,     IF(B151=11+$E$15,    2.7814,                  IF(B151=10+$E$15,     2.8081,     IF(B151=9+$E$15,     2.8347,     IF(B151=8+$E$15,    2.8614,      IF(B151=7+$E$15,      2.8791,      IF(B151=6+$E$15,     2.9147,      IF(B151=5+$E$15,    3.1013,      IF(B151=4+$E$15,    2.8614,   IF(B151=3+$E$15,      3.0658,    IF(B151=2+$E$15,    3.128,      IF(B151=1+$E$15,    3.1991,    0)))))))))))))))))))))))))))))))))))))))))))),                                                                                           IF($E$8="SC-34W",    IF(B151=34+$E$15,     0.4371,     IF(B151=33+$E$15,   0.5229,      IF(B151=32+$E$15,    0.7973,     IF(B151=31+$E$15,    1.063,      IF(B151=30+$E$15,    1.2345,       IF(B151=29+$E$15,    1.3802,     IF(B151=28+$E$15,    1.5088,     IF(B151=27+$E$15,   1.6203,      IF(B151=26+$E$15,    1.7146,     IF(B151=25+$E$15,    1.8089,    IF(B151=24+$E$15,      1.886,    IF(B151=23+$E$15,    1.9546,     IF(B151=22+$E$15,  2.0232,    IF(B151=21+$E$15,    2.0918,    IF(B151=20+$E$15,     2.1432,     IF(B151=19+$E$15,   2.1947,     IF(B151=18+$E$15,   2.2461,     IF(B151=17+$E$15,   2.2975,      IF(B151=16+$E$15,   2.3318,       IF(B151=15+$E$15,   2.3661,        IF(B151=14+$E$15,    2.4004,       IF(B151=13+$E$15,    2.4433,         IF(B151=12+$E$15,    2.469,      IF(B151=11+$E$15,    2.4947,     IF(B151=10+$E$15,   2.5204,      IF(B151=9+$E$15,   2.5547,       IF(B151=8+$E$15,    2.5804,        IF(B151=7+$E$15,     2.5976,       IF(B151=6+$E$15,    2.6319,        IF(B151=5+$E$15,   2.649,      IF(B151=4+$E$15,    2.6662,     IF(B151=3+$E$15,    2.7005,      IF(B151=2+$E$15,    2.7519,       IF(B151=1+$E$15,    2.7433,        0)))))))))))))))))))))))))))))))))),                                                                                                                      IF($E$8="SC-34E",      IF(B151=34+$E$15,     0.447,     IF(B151=33+$E$15,   0.5453,      IF(B151=32+$E$15,    0.8313,     IF(B151=31+$E$15,    1.1084,      IF(B151=30+$E$15,    1.2872,       IF(B151=29+$E$15,    1.4392,     IF(B151=28+$E$15,    1.5733,     IF(B151=27+$E$15,   1.6895,      IF(B151=26+$E$15,    1.7878,     IF(B151=25+$E$15,    1.8861,    IF(B151=24+$E$15,      1.9666,    IF(B151=23+$E$15,    2.0381,     IF(B151=22+$E$15,    2.1096,    IF(B151=21+$E$15,    2.1811,    IF(B151=20+$E$15,     2.2348,     IF(B151=19+$E$15,   2.2884,     IF(B151=18+$E$15,   2.342,     IF(B151=17+$E$15,   2.3957,      IF(B151=16+$E$15,   2.4314,       IF(B151=15+$E$15,   2.4672,        IF(B151=14+$E$15,    2.5029,       IF(B151=13+$E$15,    2.5476,         IF(B151=12+$E$15,    2.5745,      IF(B151=11+$E$15,    2.6013,     IF(B151=10+$E$15,   2.6281,      IF(B151=9+$E$15,   2.6639,           IF(B151=8+$E$15,    2.6907,        IF(B151=7+$E$15,     2.7085,       IF(B151=6+$E$15,    2.7443,        IF(B151=5+$E$15,   2.7622,      IF(B151=4+$E$15,    2.7801,     IF(B151=3+$E$15,    2.8158,      IF(B151=2+$E$15,    2.8694,       IF(B151=1+$E$15,    2.8605,        0)))))))))))))))))))))))))))))))))),                                                                                                                     IF(B151=18+$E$15,   0.0618,     IF(B151=17+$E$15,   0.2339,      IF(B151=16+$E$15,   0.4304,       IF(B151=15+$E$15,   0.7073,        IF(B151=14+$E$15,    0.9057,       IF(B151=13+$E$15,    1.0479,         IF(B151=12+$E$15,    1.1583,      IF(B151=11+$E$15,    1.25,     IF(B151=10+$E$15,   1.3211,      IF(B151=9+$E$15,   1.3866,           IF(B151=8+$E$15,    1.4408,        IF(B151=7+$E$15,     1.4914,       IF(B151=6+$E$15,    1.5344,        IF(B151=5+$E$15,   1.5756,      IF(B151=4+$E$15,    1.6186,     IF(B151=3+$E$15,    1.6654,      IF(B151=2+$E$15,    1.7122,       IF(B151=1+$E$15,    1.8151,        0)))))))))))))))))))))</f>
        <v>0</v>
      </c>
      <c r="D151" s="41">
        <f t="shared" si="18"/>
        <v>0</v>
      </c>
      <c r="E151" s="66">
        <f t="shared" si="19"/>
        <v>0</v>
      </c>
      <c r="F151" s="90">
        <f t="shared" si="20"/>
        <v>0</v>
      </c>
      <c r="G151" s="90"/>
      <c r="H151" s="40">
        <f t="shared" ref="H151:H214" si="26">IF($H152&gt;0,H152+F151,F151)</f>
        <v>0</v>
      </c>
      <c r="I151" s="66">
        <f t="shared" si="21"/>
        <v>0</v>
      </c>
      <c r="J151" s="59"/>
      <c r="K151" s="143">
        <f t="shared" si="22"/>
        <v>0</v>
      </c>
      <c r="L151" s="62"/>
      <c r="M151" s="62"/>
      <c r="N151" s="62">
        <f t="shared" si="23"/>
        <v>0</v>
      </c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</row>
    <row r="152" spans="2:25" x14ac:dyDescent="0.35">
      <c r="B152" s="76">
        <f t="shared" si="24"/>
        <v>0</v>
      </c>
      <c r="C152" s="83">
        <f t="shared" si="25"/>
        <v>0</v>
      </c>
      <c r="D152" s="41">
        <f t="shared" si="18"/>
        <v>0</v>
      </c>
      <c r="E152" s="66">
        <f t="shared" si="19"/>
        <v>0</v>
      </c>
      <c r="F152" s="90">
        <f t="shared" si="20"/>
        <v>0</v>
      </c>
      <c r="G152" s="90"/>
      <c r="H152" s="40">
        <f t="shared" si="26"/>
        <v>0</v>
      </c>
      <c r="I152" s="66">
        <f t="shared" si="21"/>
        <v>0</v>
      </c>
      <c r="J152" s="59"/>
      <c r="K152" s="143">
        <f t="shared" si="22"/>
        <v>0</v>
      </c>
      <c r="L152" s="62"/>
      <c r="M152" s="62"/>
      <c r="N152" s="62">
        <f t="shared" si="23"/>
        <v>0</v>
      </c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</row>
    <row r="153" spans="2:25" x14ac:dyDescent="0.35">
      <c r="B153" s="76">
        <f t="shared" si="24"/>
        <v>0</v>
      </c>
      <c r="C153" s="83">
        <f t="shared" si="25"/>
        <v>0</v>
      </c>
      <c r="D153" s="41">
        <f t="shared" si="18"/>
        <v>0</v>
      </c>
      <c r="E153" s="66">
        <f t="shared" si="19"/>
        <v>0</v>
      </c>
      <c r="F153" s="90">
        <f t="shared" si="20"/>
        <v>0</v>
      </c>
      <c r="G153" s="90"/>
      <c r="H153" s="40">
        <f t="shared" si="26"/>
        <v>0</v>
      </c>
      <c r="I153" s="66">
        <f t="shared" si="21"/>
        <v>0</v>
      </c>
      <c r="J153" s="59"/>
      <c r="K153" s="143">
        <f t="shared" si="22"/>
        <v>0</v>
      </c>
      <c r="L153" s="62"/>
      <c r="M153" s="62"/>
      <c r="N153" s="62">
        <f t="shared" si="23"/>
        <v>0</v>
      </c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</row>
    <row r="154" spans="2:25" x14ac:dyDescent="0.35">
      <c r="B154" s="76">
        <f t="shared" si="24"/>
        <v>0</v>
      </c>
      <c r="C154" s="83">
        <f t="shared" si="25"/>
        <v>0</v>
      </c>
      <c r="D154" s="41">
        <f t="shared" si="18"/>
        <v>0</v>
      </c>
      <c r="E154" s="66">
        <f t="shared" si="19"/>
        <v>0</v>
      </c>
      <c r="F154" s="90">
        <f t="shared" si="20"/>
        <v>0</v>
      </c>
      <c r="G154" s="90"/>
      <c r="H154" s="40">
        <f t="shared" si="26"/>
        <v>0</v>
      </c>
      <c r="I154" s="66">
        <f t="shared" si="21"/>
        <v>0</v>
      </c>
      <c r="J154" s="59"/>
      <c r="K154" s="143">
        <f t="shared" si="22"/>
        <v>0</v>
      </c>
      <c r="L154" s="62"/>
      <c r="M154" s="62"/>
      <c r="N154" s="62">
        <f t="shared" si="23"/>
        <v>0</v>
      </c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</row>
    <row r="155" spans="2:25" x14ac:dyDescent="0.35">
      <c r="B155" s="76">
        <f t="shared" si="24"/>
        <v>0</v>
      </c>
      <c r="C155" s="83">
        <f t="shared" si="25"/>
        <v>0</v>
      </c>
      <c r="D155" s="41">
        <f t="shared" si="18"/>
        <v>0</v>
      </c>
      <c r="E155" s="66">
        <f t="shared" si="19"/>
        <v>0</v>
      </c>
      <c r="F155" s="90">
        <f t="shared" si="20"/>
        <v>0</v>
      </c>
      <c r="G155" s="90"/>
      <c r="H155" s="40">
        <f t="shared" si="26"/>
        <v>0</v>
      </c>
      <c r="I155" s="66">
        <f t="shared" si="21"/>
        <v>0</v>
      </c>
      <c r="J155" s="59"/>
      <c r="K155" s="143">
        <f t="shared" si="22"/>
        <v>0</v>
      </c>
      <c r="L155" s="62"/>
      <c r="M155" s="62"/>
      <c r="N155" s="62">
        <f t="shared" si="23"/>
        <v>0</v>
      </c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</row>
    <row r="156" spans="2:25" x14ac:dyDescent="0.35">
      <c r="B156" s="76">
        <f t="shared" si="24"/>
        <v>0</v>
      </c>
      <c r="C156" s="83">
        <f t="shared" si="25"/>
        <v>0</v>
      </c>
      <c r="D156" s="41">
        <f t="shared" si="18"/>
        <v>0</v>
      </c>
      <c r="E156" s="66">
        <f t="shared" si="19"/>
        <v>0</v>
      </c>
      <c r="F156" s="90">
        <f t="shared" si="20"/>
        <v>0</v>
      </c>
      <c r="G156" s="90"/>
      <c r="H156" s="40">
        <f t="shared" si="26"/>
        <v>0</v>
      </c>
      <c r="I156" s="66">
        <f t="shared" si="21"/>
        <v>0</v>
      </c>
      <c r="J156" s="59"/>
      <c r="K156" s="143">
        <f t="shared" si="22"/>
        <v>0</v>
      </c>
      <c r="L156" s="62"/>
      <c r="M156" s="62"/>
      <c r="N156" s="62">
        <f t="shared" si="23"/>
        <v>0</v>
      </c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</row>
    <row r="157" spans="2:25" x14ac:dyDescent="0.35">
      <c r="B157" s="76">
        <f t="shared" si="24"/>
        <v>0</v>
      </c>
      <c r="C157" s="83">
        <f t="shared" si="25"/>
        <v>0</v>
      </c>
      <c r="D157" s="41">
        <f t="shared" si="18"/>
        <v>0</v>
      </c>
      <c r="E157" s="66">
        <f t="shared" si="19"/>
        <v>0</v>
      </c>
      <c r="F157" s="90">
        <f t="shared" si="20"/>
        <v>0</v>
      </c>
      <c r="G157" s="90"/>
      <c r="H157" s="40">
        <f t="shared" si="26"/>
        <v>0</v>
      </c>
      <c r="I157" s="66">
        <f t="shared" si="21"/>
        <v>0</v>
      </c>
      <c r="J157" s="59"/>
      <c r="K157" s="143">
        <f t="shared" si="22"/>
        <v>0</v>
      </c>
      <c r="L157" s="62"/>
      <c r="M157" s="62"/>
      <c r="N157" s="62">
        <f t="shared" si="23"/>
        <v>0</v>
      </c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</row>
    <row r="158" spans="2:25" x14ac:dyDescent="0.35">
      <c r="B158" s="76">
        <f t="shared" si="24"/>
        <v>0</v>
      </c>
      <c r="C158" s="83">
        <f t="shared" si="25"/>
        <v>0</v>
      </c>
      <c r="D158" s="41">
        <f t="shared" si="18"/>
        <v>0</v>
      </c>
      <c r="E158" s="66">
        <f t="shared" si="19"/>
        <v>0</v>
      </c>
      <c r="F158" s="90">
        <f t="shared" si="20"/>
        <v>0</v>
      </c>
      <c r="G158" s="90"/>
      <c r="H158" s="40">
        <f t="shared" si="26"/>
        <v>0</v>
      </c>
      <c r="I158" s="66">
        <f t="shared" si="21"/>
        <v>0</v>
      </c>
      <c r="J158" s="59"/>
      <c r="K158" s="143">
        <f t="shared" si="22"/>
        <v>0</v>
      </c>
      <c r="L158" s="62"/>
      <c r="M158" s="62"/>
      <c r="N158" s="62">
        <f t="shared" si="23"/>
        <v>0</v>
      </c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</row>
    <row r="159" spans="2:25" x14ac:dyDescent="0.35">
      <c r="B159" s="76">
        <f t="shared" si="24"/>
        <v>0</v>
      </c>
      <c r="C159" s="83">
        <f t="shared" si="25"/>
        <v>0</v>
      </c>
      <c r="D159" s="41">
        <f t="shared" si="18"/>
        <v>0</v>
      </c>
      <c r="E159" s="66">
        <f t="shared" si="19"/>
        <v>0</v>
      </c>
      <c r="F159" s="90">
        <f t="shared" si="20"/>
        <v>0</v>
      </c>
      <c r="G159" s="90"/>
      <c r="H159" s="40">
        <f t="shared" si="26"/>
        <v>0</v>
      </c>
      <c r="I159" s="66">
        <f t="shared" si="21"/>
        <v>0</v>
      </c>
      <c r="J159" s="59"/>
      <c r="K159" s="143">
        <f t="shared" si="22"/>
        <v>0</v>
      </c>
      <c r="L159" s="62"/>
      <c r="M159" s="62"/>
      <c r="N159" s="62">
        <f t="shared" si="23"/>
        <v>0</v>
      </c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</row>
    <row r="160" spans="2:25" x14ac:dyDescent="0.35">
      <c r="B160" s="76">
        <f t="shared" si="24"/>
        <v>0</v>
      </c>
      <c r="C160" s="83">
        <f t="shared" si="25"/>
        <v>0</v>
      </c>
      <c r="D160" s="41">
        <f t="shared" si="18"/>
        <v>0</v>
      </c>
      <c r="E160" s="66">
        <f t="shared" si="19"/>
        <v>0</v>
      </c>
      <c r="F160" s="90">
        <f t="shared" si="20"/>
        <v>0</v>
      </c>
      <c r="G160" s="90"/>
      <c r="H160" s="40">
        <f t="shared" si="26"/>
        <v>0</v>
      </c>
      <c r="I160" s="66">
        <f t="shared" si="21"/>
        <v>0</v>
      </c>
      <c r="J160" s="59"/>
      <c r="K160" s="143">
        <f t="shared" si="22"/>
        <v>0</v>
      </c>
      <c r="L160" s="62"/>
      <c r="M160" s="62"/>
      <c r="N160" s="62">
        <f t="shared" si="23"/>
        <v>0</v>
      </c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</row>
    <row r="161" spans="2:25" x14ac:dyDescent="0.35">
      <c r="B161" s="76">
        <f t="shared" si="24"/>
        <v>0</v>
      </c>
      <c r="C161" s="83">
        <f t="shared" si="25"/>
        <v>0</v>
      </c>
      <c r="D161" s="41">
        <f t="shared" si="18"/>
        <v>0</v>
      </c>
      <c r="E161" s="66">
        <f t="shared" si="19"/>
        <v>0</v>
      </c>
      <c r="F161" s="90">
        <f t="shared" si="20"/>
        <v>0</v>
      </c>
      <c r="G161" s="90"/>
      <c r="H161" s="40">
        <f t="shared" si="26"/>
        <v>0</v>
      </c>
      <c r="I161" s="66">
        <f t="shared" si="21"/>
        <v>0</v>
      </c>
      <c r="J161" s="59"/>
      <c r="K161" s="143">
        <f t="shared" si="22"/>
        <v>0</v>
      </c>
      <c r="L161" s="62"/>
      <c r="M161" s="62"/>
      <c r="N161" s="62">
        <f t="shared" si="23"/>
        <v>0</v>
      </c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</row>
    <row r="162" spans="2:25" x14ac:dyDescent="0.35">
      <c r="B162" s="76">
        <f t="shared" si="24"/>
        <v>0</v>
      </c>
      <c r="C162" s="83">
        <f t="shared" si="25"/>
        <v>0</v>
      </c>
      <c r="D162" s="41">
        <f t="shared" si="18"/>
        <v>0</v>
      </c>
      <c r="E162" s="66">
        <f t="shared" si="19"/>
        <v>0</v>
      </c>
      <c r="F162" s="90">
        <f t="shared" si="20"/>
        <v>0</v>
      </c>
      <c r="G162" s="90"/>
      <c r="H162" s="40">
        <f t="shared" si="26"/>
        <v>0</v>
      </c>
      <c r="I162" s="66">
        <f t="shared" si="21"/>
        <v>0</v>
      </c>
      <c r="J162" s="59"/>
      <c r="K162" s="143">
        <f t="shared" si="22"/>
        <v>0</v>
      </c>
      <c r="L162" s="62"/>
      <c r="M162" s="62"/>
      <c r="N162" s="62">
        <f t="shared" si="23"/>
        <v>0</v>
      </c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</row>
    <row r="163" spans="2:25" x14ac:dyDescent="0.35">
      <c r="B163" s="76">
        <f t="shared" si="24"/>
        <v>0</v>
      </c>
      <c r="C163" s="83">
        <f t="shared" si="25"/>
        <v>0</v>
      </c>
      <c r="D163" s="41">
        <f t="shared" si="18"/>
        <v>0</v>
      </c>
      <c r="E163" s="66">
        <f t="shared" si="19"/>
        <v>0</v>
      </c>
      <c r="F163" s="90">
        <f t="shared" si="20"/>
        <v>0</v>
      </c>
      <c r="G163" s="90"/>
      <c r="H163" s="40">
        <f t="shared" si="26"/>
        <v>0</v>
      </c>
      <c r="I163" s="66">
        <f t="shared" si="21"/>
        <v>0</v>
      </c>
      <c r="J163" s="59"/>
      <c r="K163" s="143">
        <f t="shared" si="22"/>
        <v>0</v>
      </c>
      <c r="L163" s="62"/>
      <c r="M163" s="62"/>
      <c r="N163" s="62">
        <f t="shared" si="23"/>
        <v>0</v>
      </c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</row>
    <row r="164" spans="2:25" x14ac:dyDescent="0.35">
      <c r="B164" s="76">
        <f t="shared" si="24"/>
        <v>0</v>
      </c>
      <c r="C164" s="83">
        <f t="shared" si="25"/>
        <v>0</v>
      </c>
      <c r="D164" s="41">
        <f t="shared" si="18"/>
        <v>0</v>
      </c>
      <c r="E164" s="66">
        <f t="shared" si="19"/>
        <v>0</v>
      </c>
      <c r="F164" s="90">
        <f t="shared" si="20"/>
        <v>0</v>
      </c>
      <c r="G164" s="90"/>
      <c r="H164" s="40">
        <f t="shared" si="26"/>
        <v>0</v>
      </c>
      <c r="I164" s="66">
        <f t="shared" si="21"/>
        <v>0</v>
      </c>
      <c r="J164" s="59"/>
      <c r="K164" s="143">
        <f t="shared" si="22"/>
        <v>0</v>
      </c>
      <c r="L164" s="62"/>
      <c r="M164" s="62"/>
      <c r="N164" s="62">
        <f t="shared" si="23"/>
        <v>0</v>
      </c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</row>
    <row r="165" spans="2:25" x14ac:dyDescent="0.35">
      <c r="B165" s="76">
        <f t="shared" si="24"/>
        <v>0</v>
      </c>
      <c r="C165" s="83">
        <f t="shared" si="25"/>
        <v>0</v>
      </c>
      <c r="D165" s="41">
        <f t="shared" si="18"/>
        <v>0</v>
      </c>
      <c r="E165" s="66">
        <f t="shared" si="19"/>
        <v>0</v>
      </c>
      <c r="F165" s="90">
        <f t="shared" si="20"/>
        <v>0</v>
      </c>
      <c r="G165" s="90"/>
      <c r="H165" s="40">
        <f t="shared" si="26"/>
        <v>0</v>
      </c>
      <c r="I165" s="66">
        <f t="shared" si="21"/>
        <v>0</v>
      </c>
      <c r="J165" s="59"/>
      <c r="K165" s="143">
        <f t="shared" si="22"/>
        <v>0</v>
      </c>
      <c r="L165" s="62"/>
      <c r="M165" s="62"/>
      <c r="N165" s="62">
        <f t="shared" si="23"/>
        <v>0</v>
      </c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</row>
    <row r="166" spans="2:25" x14ac:dyDescent="0.35">
      <c r="B166" s="76">
        <f t="shared" si="24"/>
        <v>0</v>
      </c>
      <c r="C166" s="83">
        <f t="shared" si="25"/>
        <v>0</v>
      </c>
      <c r="D166" s="41">
        <f t="shared" si="18"/>
        <v>0</v>
      </c>
      <c r="E166" s="66">
        <f t="shared" si="19"/>
        <v>0</v>
      </c>
      <c r="F166" s="90">
        <f t="shared" si="20"/>
        <v>0</v>
      </c>
      <c r="G166" s="90"/>
      <c r="H166" s="40">
        <f t="shared" si="26"/>
        <v>0</v>
      </c>
      <c r="I166" s="66">
        <f t="shared" si="21"/>
        <v>0</v>
      </c>
      <c r="J166" s="59"/>
      <c r="K166" s="143">
        <f t="shared" si="22"/>
        <v>0</v>
      </c>
      <c r="L166" s="62"/>
      <c r="M166" s="62"/>
      <c r="N166" s="62">
        <f t="shared" si="23"/>
        <v>0</v>
      </c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</row>
    <row r="167" spans="2:25" x14ac:dyDescent="0.35">
      <c r="B167" s="76">
        <f t="shared" si="24"/>
        <v>0</v>
      </c>
      <c r="C167" s="83">
        <f t="shared" si="25"/>
        <v>0</v>
      </c>
      <c r="D167" s="41">
        <f t="shared" si="18"/>
        <v>0</v>
      </c>
      <c r="E167" s="66">
        <f t="shared" si="19"/>
        <v>0</v>
      </c>
      <c r="F167" s="90">
        <f t="shared" si="20"/>
        <v>0</v>
      </c>
      <c r="G167" s="90"/>
      <c r="H167" s="40">
        <f t="shared" si="26"/>
        <v>0</v>
      </c>
      <c r="I167" s="66">
        <f t="shared" si="21"/>
        <v>0</v>
      </c>
      <c r="J167" s="59"/>
      <c r="K167" s="143">
        <f t="shared" si="22"/>
        <v>0</v>
      </c>
      <c r="L167" s="62"/>
      <c r="M167" s="62"/>
      <c r="N167" s="62">
        <f t="shared" si="23"/>
        <v>0</v>
      </c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</row>
    <row r="168" spans="2:25" x14ac:dyDescent="0.35">
      <c r="B168" s="76">
        <f t="shared" si="24"/>
        <v>0</v>
      </c>
      <c r="C168" s="83">
        <f t="shared" si="25"/>
        <v>0</v>
      </c>
      <c r="D168" s="41">
        <f t="shared" si="18"/>
        <v>0</v>
      </c>
      <c r="E168" s="66">
        <f t="shared" si="19"/>
        <v>0</v>
      </c>
      <c r="F168" s="90">
        <f t="shared" si="20"/>
        <v>0</v>
      </c>
      <c r="G168" s="90"/>
      <c r="H168" s="40">
        <f t="shared" si="26"/>
        <v>0</v>
      </c>
      <c r="I168" s="66">
        <f t="shared" si="21"/>
        <v>0</v>
      </c>
      <c r="J168" s="59"/>
      <c r="K168" s="143">
        <f t="shared" si="22"/>
        <v>0</v>
      </c>
      <c r="L168" s="62"/>
      <c r="M168" s="62"/>
      <c r="N168" s="62">
        <f t="shared" si="23"/>
        <v>0</v>
      </c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</row>
    <row r="169" spans="2:25" x14ac:dyDescent="0.35">
      <c r="B169" s="76">
        <f t="shared" si="24"/>
        <v>0</v>
      </c>
      <c r="C169" s="83">
        <f t="shared" si="25"/>
        <v>0</v>
      </c>
      <c r="D169" s="41">
        <f t="shared" si="18"/>
        <v>0</v>
      </c>
      <c r="E169" s="66">
        <f t="shared" si="19"/>
        <v>0</v>
      </c>
      <c r="F169" s="90">
        <f t="shared" si="20"/>
        <v>0</v>
      </c>
      <c r="G169" s="90"/>
      <c r="H169" s="40">
        <f t="shared" si="26"/>
        <v>0</v>
      </c>
      <c r="I169" s="66">
        <f t="shared" si="21"/>
        <v>0</v>
      </c>
      <c r="J169" s="59"/>
      <c r="K169" s="143">
        <f t="shared" si="22"/>
        <v>0</v>
      </c>
      <c r="L169" s="62"/>
      <c r="M169" s="62"/>
      <c r="N169" s="62">
        <f t="shared" si="23"/>
        <v>0</v>
      </c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</row>
    <row r="170" spans="2:25" x14ac:dyDescent="0.35">
      <c r="B170" s="76">
        <f t="shared" si="24"/>
        <v>0</v>
      </c>
      <c r="C170" s="83">
        <f t="shared" si="25"/>
        <v>0</v>
      </c>
      <c r="D170" s="41">
        <f t="shared" si="18"/>
        <v>0</v>
      </c>
      <c r="E170" s="66">
        <f t="shared" si="19"/>
        <v>0</v>
      </c>
      <c r="F170" s="90">
        <f t="shared" si="20"/>
        <v>0</v>
      </c>
      <c r="G170" s="90"/>
      <c r="H170" s="40">
        <f t="shared" si="26"/>
        <v>0</v>
      </c>
      <c r="I170" s="66">
        <f t="shared" si="21"/>
        <v>0</v>
      </c>
      <c r="J170" s="59"/>
      <c r="K170" s="143">
        <f t="shared" si="22"/>
        <v>0</v>
      </c>
      <c r="L170" s="62"/>
      <c r="M170" s="62"/>
      <c r="N170" s="62">
        <f t="shared" si="23"/>
        <v>0</v>
      </c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</row>
    <row r="171" spans="2:25" x14ac:dyDescent="0.35">
      <c r="B171" s="76">
        <f t="shared" si="24"/>
        <v>0</v>
      </c>
      <c r="C171" s="83">
        <f t="shared" si="25"/>
        <v>0</v>
      </c>
      <c r="D171" s="41">
        <f t="shared" si="18"/>
        <v>0</v>
      </c>
      <c r="E171" s="66">
        <f t="shared" si="19"/>
        <v>0</v>
      </c>
      <c r="F171" s="90">
        <f t="shared" si="20"/>
        <v>0</v>
      </c>
      <c r="G171" s="90"/>
      <c r="H171" s="40">
        <f t="shared" si="26"/>
        <v>0</v>
      </c>
      <c r="I171" s="66">
        <f t="shared" si="21"/>
        <v>0</v>
      </c>
      <c r="J171" s="59"/>
      <c r="K171" s="143">
        <f t="shared" si="22"/>
        <v>0</v>
      </c>
      <c r="L171" s="62"/>
      <c r="M171" s="62"/>
      <c r="N171" s="62">
        <f t="shared" si="23"/>
        <v>0</v>
      </c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</row>
    <row r="172" spans="2:25" x14ac:dyDescent="0.35">
      <c r="B172" s="76">
        <f t="shared" si="24"/>
        <v>0</v>
      </c>
      <c r="C172" s="83">
        <f t="shared" si="25"/>
        <v>0</v>
      </c>
      <c r="D172" s="41">
        <f t="shared" si="18"/>
        <v>0</v>
      </c>
      <c r="E172" s="66">
        <f t="shared" si="19"/>
        <v>0</v>
      </c>
      <c r="F172" s="90">
        <f t="shared" si="20"/>
        <v>0</v>
      </c>
      <c r="G172" s="90"/>
      <c r="H172" s="40">
        <f t="shared" si="26"/>
        <v>0</v>
      </c>
      <c r="I172" s="66">
        <f t="shared" si="21"/>
        <v>0</v>
      </c>
      <c r="J172" s="59"/>
      <c r="K172" s="143">
        <f t="shared" si="22"/>
        <v>0</v>
      </c>
      <c r="L172" s="62"/>
      <c r="M172" s="62"/>
      <c r="N172" s="62">
        <f t="shared" si="23"/>
        <v>0</v>
      </c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</row>
    <row r="173" spans="2:25" x14ac:dyDescent="0.35">
      <c r="B173" s="76">
        <f t="shared" si="24"/>
        <v>0</v>
      </c>
      <c r="C173" s="83">
        <f t="shared" si="25"/>
        <v>0</v>
      </c>
      <c r="D173" s="41">
        <f t="shared" si="18"/>
        <v>0</v>
      </c>
      <c r="E173" s="66">
        <f t="shared" si="19"/>
        <v>0</v>
      </c>
      <c r="F173" s="90">
        <f t="shared" si="20"/>
        <v>0</v>
      </c>
      <c r="G173" s="90"/>
      <c r="H173" s="40">
        <f t="shared" si="26"/>
        <v>0</v>
      </c>
      <c r="I173" s="66">
        <f t="shared" si="21"/>
        <v>0</v>
      </c>
      <c r="J173" s="59"/>
      <c r="K173" s="143">
        <f t="shared" si="22"/>
        <v>0</v>
      </c>
      <c r="L173" s="62"/>
      <c r="M173" s="62"/>
      <c r="N173" s="62">
        <f t="shared" si="23"/>
        <v>0</v>
      </c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</row>
    <row r="174" spans="2:25" x14ac:dyDescent="0.35">
      <c r="B174" s="76">
        <f t="shared" si="24"/>
        <v>0</v>
      </c>
      <c r="C174" s="83">
        <f t="shared" si="25"/>
        <v>0</v>
      </c>
      <c r="D174" s="41">
        <f t="shared" si="18"/>
        <v>0</v>
      </c>
      <c r="E174" s="66">
        <f t="shared" si="19"/>
        <v>0</v>
      </c>
      <c r="F174" s="90">
        <f t="shared" si="20"/>
        <v>0</v>
      </c>
      <c r="G174" s="90"/>
      <c r="H174" s="40">
        <f t="shared" si="26"/>
        <v>0</v>
      </c>
      <c r="I174" s="66">
        <f t="shared" si="21"/>
        <v>0</v>
      </c>
      <c r="J174" s="59"/>
      <c r="K174" s="143">
        <f t="shared" si="22"/>
        <v>0</v>
      </c>
      <c r="L174" s="62"/>
      <c r="M174" s="62"/>
      <c r="N174" s="62">
        <f t="shared" si="23"/>
        <v>0</v>
      </c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</row>
    <row r="175" spans="2:25" x14ac:dyDescent="0.35">
      <c r="B175" s="76">
        <f t="shared" si="24"/>
        <v>0</v>
      </c>
      <c r="C175" s="83">
        <f t="shared" si="25"/>
        <v>0</v>
      </c>
      <c r="D175" s="41">
        <f t="shared" si="18"/>
        <v>0</v>
      </c>
      <c r="E175" s="66">
        <f t="shared" si="19"/>
        <v>0</v>
      </c>
      <c r="F175" s="90">
        <f t="shared" si="20"/>
        <v>0</v>
      </c>
      <c r="G175" s="90"/>
      <c r="H175" s="40">
        <f t="shared" si="26"/>
        <v>0</v>
      </c>
      <c r="I175" s="66">
        <f t="shared" si="21"/>
        <v>0</v>
      </c>
      <c r="J175" s="59"/>
      <c r="K175" s="143">
        <f t="shared" si="22"/>
        <v>0</v>
      </c>
      <c r="L175" s="62"/>
      <c r="M175" s="62"/>
      <c r="N175" s="62">
        <f t="shared" si="23"/>
        <v>0</v>
      </c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</row>
    <row r="176" spans="2:25" x14ac:dyDescent="0.35">
      <c r="B176" s="76">
        <f t="shared" si="24"/>
        <v>0</v>
      </c>
      <c r="C176" s="83">
        <f t="shared" si="25"/>
        <v>0</v>
      </c>
      <c r="D176" s="41">
        <f t="shared" si="18"/>
        <v>0</v>
      </c>
      <c r="E176" s="66">
        <f t="shared" si="19"/>
        <v>0</v>
      </c>
      <c r="F176" s="90">
        <f t="shared" si="20"/>
        <v>0</v>
      </c>
      <c r="G176" s="90"/>
      <c r="H176" s="40">
        <f t="shared" si="26"/>
        <v>0</v>
      </c>
      <c r="I176" s="66">
        <f t="shared" si="21"/>
        <v>0</v>
      </c>
      <c r="J176" s="59"/>
      <c r="K176" s="143">
        <f t="shared" si="22"/>
        <v>0</v>
      </c>
      <c r="L176" s="62"/>
      <c r="M176" s="62"/>
      <c r="N176" s="62">
        <f t="shared" si="23"/>
        <v>0</v>
      </c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</row>
    <row r="177" spans="2:25" x14ac:dyDescent="0.35">
      <c r="B177" s="76">
        <f t="shared" si="24"/>
        <v>0</v>
      </c>
      <c r="C177" s="83">
        <f t="shared" si="25"/>
        <v>0</v>
      </c>
      <c r="D177" s="41">
        <f t="shared" si="18"/>
        <v>0</v>
      </c>
      <c r="E177" s="66">
        <f t="shared" si="19"/>
        <v>0</v>
      </c>
      <c r="F177" s="90">
        <f t="shared" si="20"/>
        <v>0</v>
      </c>
      <c r="G177" s="90"/>
      <c r="H177" s="40">
        <f t="shared" si="26"/>
        <v>0</v>
      </c>
      <c r="I177" s="66">
        <f t="shared" si="21"/>
        <v>0</v>
      </c>
      <c r="J177" s="59"/>
      <c r="K177" s="143">
        <f t="shared" si="22"/>
        <v>0</v>
      </c>
      <c r="L177" s="62"/>
      <c r="M177" s="62"/>
      <c r="N177" s="62">
        <f t="shared" si="23"/>
        <v>0</v>
      </c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</row>
    <row r="178" spans="2:25" x14ac:dyDescent="0.35">
      <c r="B178" s="76">
        <f t="shared" si="24"/>
        <v>0</v>
      </c>
      <c r="C178" s="83">
        <f t="shared" si="25"/>
        <v>0</v>
      </c>
      <c r="D178" s="41">
        <f t="shared" si="18"/>
        <v>0</v>
      </c>
      <c r="E178" s="66">
        <f t="shared" si="19"/>
        <v>0</v>
      </c>
      <c r="F178" s="90">
        <f t="shared" si="20"/>
        <v>0</v>
      </c>
      <c r="G178" s="90"/>
      <c r="H178" s="40">
        <f t="shared" si="26"/>
        <v>0</v>
      </c>
      <c r="I178" s="66">
        <f t="shared" si="21"/>
        <v>0</v>
      </c>
      <c r="J178" s="59"/>
      <c r="K178" s="143">
        <f t="shared" si="22"/>
        <v>0</v>
      </c>
      <c r="L178" s="62"/>
      <c r="M178" s="62"/>
      <c r="N178" s="62">
        <f t="shared" si="23"/>
        <v>0</v>
      </c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</row>
    <row r="179" spans="2:25" x14ac:dyDescent="0.35">
      <c r="B179" s="76">
        <f t="shared" si="24"/>
        <v>0</v>
      </c>
      <c r="C179" s="83">
        <f t="shared" si="25"/>
        <v>0</v>
      </c>
      <c r="D179" s="41">
        <f t="shared" si="18"/>
        <v>0</v>
      </c>
      <c r="E179" s="66">
        <f t="shared" si="19"/>
        <v>0</v>
      </c>
      <c r="F179" s="90">
        <f t="shared" si="20"/>
        <v>0</v>
      </c>
      <c r="G179" s="90"/>
      <c r="H179" s="40">
        <f t="shared" si="26"/>
        <v>0</v>
      </c>
      <c r="I179" s="66">
        <f t="shared" si="21"/>
        <v>0</v>
      </c>
      <c r="J179" s="59"/>
      <c r="K179" s="143">
        <f t="shared" si="22"/>
        <v>0</v>
      </c>
      <c r="L179" s="62"/>
      <c r="M179" s="62"/>
      <c r="N179" s="62">
        <f t="shared" si="23"/>
        <v>0</v>
      </c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</row>
    <row r="180" spans="2:25" x14ac:dyDescent="0.35">
      <c r="B180" s="76">
        <f t="shared" si="24"/>
        <v>0</v>
      </c>
      <c r="C180" s="83">
        <f t="shared" si="25"/>
        <v>0</v>
      </c>
      <c r="D180" s="41">
        <f t="shared" si="18"/>
        <v>0</v>
      </c>
      <c r="E180" s="66">
        <f t="shared" si="19"/>
        <v>0</v>
      </c>
      <c r="F180" s="90">
        <f t="shared" si="20"/>
        <v>0</v>
      </c>
      <c r="G180" s="90"/>
      <c r="H180" s="40">
        <f t="shared" si="26"/>
        <v>0</v>
      </c>
      <c r="I180" s="66">
        <f t="shared" si="21"/>
        <v>0</v>
      </c>
      <c r="J180" s="59"/>
      <c r="K180" s="143">
        <f t="shared" si="22"/>
        <v>0</v>
      </c>
      <c r="L180" s="62"/>
      <c r="M180" s="62"/>
      <c r="N180" s="62">
        <f t="shared" si="23"/>
        <v>0</v>
      </c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</row>
    <row r="181" spans="2:25" x14ac:dyDescent="0.35">
      <c r="B181" s="76">
        <f t="shared" si="24"/>
        <v>0</v>
      </c>
      <c r="C181" s="83">
        <f t="shared" si="25"/>
        <v>0</v>
      </c>
      <c r="D181" s="41">
        <f t="shared" si="18"/>
        <v>0</v>
      </c>
      <c r="E181" s="66">
        <f t="shared" si="19"/>
        <v>0</v>
      </c>
      <c r="F181" s="90">
        <f t="shared" si="20"/>
        <v>0</v>
      </c>
      <c r="G181" s="90"/>
      <c r="H181" s="40">
        <f t="shared" si="26"/>
        <v>0</v>
      </c>
      <c r="I181" s="66">
        <f t="shared" si="21"/>
        <v>0</v>
      </c>
      <c r="J181" s="59"/>
      <c r="K181" s="143">
        <f t="shared" si="22"/>
        <v>0</v>
      </c>
      <c r="L181" s="62"/>
      <c r="M181" s="62"/>
      <c r="N181" s="62">
        <f t="shared" si="23"/>
        <v>0</v>
      </c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</row>
    <row r="182" spans="2:25" x14ac:dyDescent="0.35">
      <c r="B182" s="76">
        <f t="shared" si="24"/>
        <v>0</v>
      </c>
      <c r="C182" s="83">
        <f t="shared" si="25"/>
        <v>0</v>
      </c>
      <c r="D182" s="41">
        <f t="shared" si="18"/>
        <v>0</v>
      </c>
      <c r="E182" s="66">
        <f t="shared" si="19"/>
        <v>0</v>
      </c>
      <c r="F182" s="90">
        <f t="shared" si="20"/>
        <v>0</v>
      </c>
      <c r="G182" s="90"/>
      <c r="H182" s="40">
        <f t="shared" si="26"/>
        <v>0</v>
      </c>
      <c r="I182" s="66">
        <f t="shared" si="21"/>
        <v>0</v>
      </c>
      <c r="J182" s="59"/>
      <c r="K182" s="143">
        <f t="shared" si="22"/>
        <v>0</v>
      </c>
      <c r="L182" s="62"/>
      <c r="M182" s="62"/>
      <c r="N182" s="62">
        <f t="shared" si="23"/>
        <v>0</v>
      </c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</row>
    <row r="183" spans="2:25" x14ac:dyDescent="0.35">
      <c r="B183" s="76">
        <f t="shared" si="24"/>
        <v>0</v>
      </c>
      <c r="C183" s="83">
        <f t="shared" si="25"/>
        <v>0</v>
      </c>
      <c r="D183" s="41">
        <f t="shared" si="18"/>
        <v>0</v>
      </c>
      <c r="E183" s="66">
        <f t="shared" si="19"/>
        <v>0</v>
      </c>
      <c r="F183" s="90">
        <f t="shared" si="20"/>
        <v>0</v>
      </c>
      <c r="G183" s="90"/>
      <c r="H183" s="40">
        <f t="shared" si="26"/>
        <v>0</v>
      </c>
      <c r="I183" s="66">
        <f t="shared" si="21"/>
        <v>0</v>
      </c>
      <c r="J183" s="59"/>
      <c r="K183" s="143">
        <f t="shared" si="22"/>
        <v>0</v>
      </c>
      <c r="L183" s="62"/>
      <c r="M183" s="62"/>
      <c r="N183" s="62">
        <f t="shared" si="23"/>
        <v>0</v>
      </c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</row>
    <row r="184" spans="2:25" x14ac:dyDescent="0.35">
      <c r="B184" s="76">
        <f t="shared" si="24"/>
        <v>0</v>
      </c>
      <c r="C184" s="83">
        <f t="shared" si="25"/>
        <v>0</v>
      </c>
      <c r="D184" s="41">
        <f t="shared" si="18"/>
        <v>0</v>
      </c>
      <c r="E184" s="66">
        <f t="shared" si="19"/>
        <v>0</v>
      </c>
      <c r="F184" s="90">
        <f t="shared" si="20"/>
        <v>0</v>
      </c>
      <c r="G184" s="90"/>
      <c r="H184" s="40">
        <f t="shared" si="26"/>
        <v>0</v>
      </c>
      <c r="I184" s="66">
        <f t="shared" si="21"/>
        <v>0</v>
      </c>
      <c r="J184" s="59"/>
      <c r="K184" s="143">
        <f t="shared" si="22"/>
        <v>0</v>
      </c>
      <c r="L184" s="62"/>
      <c r="M184" s="62"/>
      <c r="N184" s="62">
        <f t="shared" si="23"/>
        <v>0</v>
      </c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</row>
    <row r="185" spans="2:25" x14ac:dyDescent="0.35">
      <c r="B185" s="76">
        <f t="shared" si="24"/>
        <v>0</v>
      </c>
      <c r="C185" s="83">
        <f t="shared" si="25"/>
        <v>0</v>
      </c>
      <c r="D185" s="41">
        <f t="shared" si="18"/>
        <v>0</v>
      </c>
      <c r="E185" s="66">
        <f t="shared" si="19"/>
        <v>0</v>
      </c>
      <c r="F185" s="90">
        <f t="shared" si="20"/>
        <v>0</v>
      </c>
      <c r="G185" s="90"/>
      <c r="H185" s="40">
        <f t="shared" si="26"/>
        <v>0</v>
      </c>
      <c r="I185" s="66">
        <f t="shared" si="21"/>
        <v>0</v>
      </c>
      <c r="J185" s="59"/>
      <c r="K185" s="143">
        <f t="shared" si="22"/>
        <v>0</v>
      </c>
      <c r="L185" s="62"/>
      <c r="M185" s="62"/>
      <c r="N185" s="62">
        <f t="shared" si="23"/>
        <v>0</v>
      </c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</row>
    <row r="186" spans="2:25" x14ac:dyDescent="0.35">
      <c r="B186" s="76">
        <f t="shared" si="24"/>
        <v>0</v>
      </c>
      <c r="C186" s="83">
        <f t="shared" si="25"/>
        <v>0</v>
      </c>
      <c r="D186" s="41">
        <f t="shared" si="18"/>
        <v>0</v>
      </c>
      <c r="E186" s="66">
        <f t="shared" si="19"/>
        <v>0</v>
      </c>
      <c r="F186" s="90">
        <f t="shared" si="20"/>
        <v>0</v>
      </c>
      <c r="G186" s="90"/>
      <c r="H186" s="40">
        <f t="shared" si="26"/>
        <v>0</v>
      </c>
      <c r="I186" s="66">
        <f t="shared" si="21"/>
        <v>0</v>
      </c>
      <c r="J186" s="59"/>
      <c r="K186" s="143">
        <f t="shared" si="22"/>
        <v>0</v>
      </c>
      <c r="L186" s="62"/>
      <c r="M186" s="62"/>
      <c r="N186" s="62">
        <f t="shared" si="23"/>
        <v>0</v>
      </c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</row>
    <row r="187" spans="2:25" x14ac:dyDescent="0.35">
      <c r="B187" s="76">
        <f t="shared" si="24"/>
        <v>0</v>
      </c>
      <c r="C187" s="83">
        <f t="shared" si="25"/>
        <v>0</v>
      </c>
      <c r="D187" s="41">
        <f t="shared" si="18"/>
        <v>0</v>
      </c>
      <c r="E187" s="66">
        <f t="shared" si="19"/>
        <v>0</v>
      </c>
      <c r="F187" s="90">
        <f t="shared" si="20"/>
        <v>0</v>
      </c>
      <c r="G187" s="90"/>
      <c r="H187" s="40">
        <f t="shared" si="26"/>
        <v>0</v>
      </c>
      <c r="I187" s="66">
        <f t="shared" si="21"/>
        <v>0</v>
      </c>
      <c r="J187" s="59"/>
      <c r="K187" s="143">
        <f t="shared" si="22"/>
        <v>0</v>
      </c>
      <c r="L187" s="62"/>
      <c r="M187" s="62"/>
      <c r="N187" s="62">
        <f t="shared" si="23"/>
        <v>0</v>
      </c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</row>
    <row r="188" spans="2:25" x14ac:dyDescent="0.35">
      <c r="B188" s="76">
        <f t="shared" si="24"/>
        <v>0</v>
      </c>
      <c r="C188" s="83">
        <f t="shared" si="25"/>
        <v>0</v>
      </c>
      <c r="D188" s="41">
        <f t="shared" si="18"/>
        <v>0</v>
      </c>
      <c r="E188" s="66">
        <f t="shared" si="19"/>
        <v>0</v>
      </c>
      <c r="F188" s="90">
        <f t="shared" si="20"/>
        <v>0</v>
      </c>
      <c r="G188" s="90"/>
      <c r="H188" s="40">
        <f t="shared" si="26"/>
        <v>0</v>
      </c>
      <c r="I188" s="66">
        <f t="shared" si="21"/>
        <v>0</v>
      </c>
      <c r="J188" s="59"/>
      <c r="K188" s="143">
        <f t="shared" si="22"/>
        <v>0</v>
      </c>
      <c r="L188" s="62"/>
      <c r="M188" s="62"/>
      <c r="N188" s="62">
        <f t="shared" si="23"/>
        <v>0</v>
      </c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</row>
    <row r="189" spans="2:25" x14ac:dyDescent="0.35">
      <c r="B189" s="76">
        <f t="shared" si="24"/>
        <v>0</v>
      </c>
      <c r="C189" s="83">
        <f t="shared" si="25"/>
        <v>0</v>
      </c>
      <c r="D189" s="41">
        <f t="shared" si="18"/>
        <v>0</v>
      </c>
      <c r="E189" s="66">
        <f t="shared" si="19"/>
        <v>0</v>
      </c>
      <c r="F189" s="90">
        <f t="shared" si="20"/>
        <v>0</v>
      </c>
      <c r="G189" s="90"/>
      <c r="H189" s="40">
        <f t="shared" si="26"/>
        <v>0</v>
      </c>
      <c r="I189" s="66">
        <f t="shared" si="21"/>
        <v>0</v>
      </c>
      <c r="J189" s="59"/>
      <c r="K189" s="143">
        <f t="shared" si="22"/>
        <v>0</v>
      </c>
      <c r="L189" s="62"/>
      <c r="M189" s="62"/>
      <c r="N189" s="62">
        <f t="shared" si="23"/>
        <v>0</v>
      </c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</row>
    <row r="190" spans="2:25" x14ac:dyDescent="0.35">
      <c r="B190" s="76">
        <f t="shared" si="24"/>
        <v>0</v>
      </c>
      <c r="C190" s="83">
        <f t="shared" si="25"/>
        <v>0</v>
      </c>
      <c r="D190" s="41">
        <f t="shared" si="18"/>
        <v>0</v>
      </c>
      <c r="E190" s="66">
        <f t="shared" si="19"/>
        <v>0</v>
      </c>
      <c r="F190" s="90">
        <f t="shared" si="20"/>
        <v>0</v>
      </c>
      <c r="G190" s="90"/>
      <c r="H190" s="40">
        <f t="shared" si="26"/>
        <v>0</v>
      </c>
      <c r="I190" s="66">
        <f t="shared" si="21"/>
        <v>0</v>
      </c>
      <c r="J190" s="59"/>
      <c r="K190" s="143">
        <f t="shared" si="22"/>
        <v>0</v>
      </c>
      <c r="L190" s="62"/>
      <c r="M190" s="62"/>
      <c r="N190" s="62">
        <f t="shared" si="23"/>
        <v>0</v>
      </c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</row>
    <row r="191" spans="2:25" x14ac:dyDescent="0.35">
      <c r="B191" s="76">
        <f t="shared" si="24"/>
        <v>0</v>
      </c>
      <c r="C191" s="83">
        <f t="shared" si="25"/>
        <v>0</v>
      </c>
      <c r="D191" s="41">
        <f t="shared" si="18"/>
        <v>0</v>
      </c>
      <c r="E191" s="66">
        <f t="shared" si="19"/>
        <v>0</v>
      </c>
      <c r="F191" s="90">
        <f t="shared" si="20"/>
        <v>0</v>
      </c>
      <c r="G191" s="90"/>
      <c r="H191" s="40">
        <f t="shared" si="26"/>
        <v>0</v>
      </c>
      <c r="I191" s="66">
        <f t="shared" si="21"/>
        <v>0</v>
      </c>
      <c r="J191" s="59"/>
      <c r="K191" s="143">
        <f t="shared" si="22"/>
        <v>0</v>
      </c>
      <c r="L191" s="62"/>
      <c r="M191" s="62"/>
      <c r="N191" s="62">
        <f t="shared" si="23"/>
        <v>0</v>
      </c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</row>
    <row r="192" spans="2:25" x14ac:dyDescent="0.35">
      <c r="B192" s="76">
        <f t="shared" si="24"/>
        <v>0</v>
      </c>
      <c r="C192" s="83">
        <f t="shared" si="25"/>
        <v>0</v>
      </c>
      <c r="D192" s="41">
        <f t="shared" si="18"/>
        <v>0</v>
      </c>
      <c r="E192" s="66">
        <f t="shared" si="19"/>
        <v>0</v>
      </c>
      <c r="F192" s="90">
        <f t="shared" si="20"/>
        <v>0</v>
      </c>
      <c r="G192" s="90"/>
      <c r="H192" s="40">
        <f t="shared" si="26"/>
        <v>0</v>
      </c>
      <c r="I192" s="66">
        <f t="shared" si="21"/>
        <v>0</v>
      </c>
      <c r="J192" s="59"/>
      <c r="K192" s="143">
        <f t="shared" si="22"/>
        <v>0</v>
      </c>
      <c r="L192" s="62"/>
      <c r="M192" s="62"/>
      <c r="N192" s="62">
        <f t="shared" si="23"/>
        <v>0</v>
      </c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</row>
    <row r="193" spans="2:25" x14ac:dyDescent="0.35">
      <c r="B193" s="76">
        <f t="shared" si="24"/>
        <v>0</v>
      </c>
      <c r="C193" s="83">
        <f t="shared" si="25"/>
        <v>0</v>
      </c>
      <c r="D193" s="41">
        <f t="shared" si="18"/>
        <v>0</v>
      </c>
      <c r="E193" s="66">
        <f t="shared" si="19"/>
        <v>0</v>
      </c>
      <c r="F193" s="90">
        <f t="shared" si="20"/>
        <v>0</v>
      </c>
      <c r="G193" s="90"/>
      <c r="H193" s="40">
        <f t="shared" si="26"/>
        <v>0</v>
      </c>
      <c r="I193" s="66">
        <f t="shared" si="21"/>
        <v>0</v>
      </c>
      <c r="J193" s="59"/>
      <c r="K193" s="143">
        <f t="shared" si="22"/>
        <v>0</v>
      </c>
      <c r="L193" s="62"/>
      <c r="M193" s="62"/>
      <c r="N193" s="62">
        <f t="shared" si="23"/>
        <v>0</v>
      </c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</row>
    <row r="194" spans="2:25" x14ac:dyDescent="0.35">
      <c r="B194" s="76">
        <f t="shared" si="24"/>
        <v>0</v>
      </c>
      <c r="C194" s="83">
        <f t="shared" si="25"/>
        <v>0</v>
      </c>
      <c r="D194" s="41">
        <f t="shared" si="18"/>
        <v>0</v>
      </c>
      <c r="E194" s="66">
        <f t="shared" si="19"/>
        <v>0</v>
      </c>
      <c r="F194" s="90">
        <f t="shared" si="20"/>
        <v>0</v>
      </c>
      <c r="G194" s="90"/>
      <c r="H194" s="40">
        <f t="shared" si="26"/>
        <v>0</v>
      </c>
      <c r="I194" s="66">
        <f t="shared" si="21"/>
        <v>0</v>
      </c>
      <c r="J194" s="59"/>
      <c r="K194" s="143">
        <f t="shared" si="22"/>
        <v>0</v>
      </c>
      <c r="L194" s="62"/>
      <c r="M194" s="62"/>
      <c r="N194" s="62">
        <f t="shared" si="23"/>
        <v>0</v>
      </c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</row>
    <row r="195" spans="2:25" x14ac:dyDescent="0.35">
      <c r="B195" s="76">
        <f t="shared" si="24"/>
        <v>0</v>
      </c>
      <c r="C195" s="83">
        <f t="shared" si="25"/>
        <v>0</v>
      </c>
      <c r="D195" s="41">
        <f t="shared" si="18"/>
        <v>0</v>
      </c>
      <c r="E195" s="66">
        <f t="shared" si="19"/>
        <v>0</v>
      </c>
      <c r="F195" s="90">
        <f t="shared" si="20"/>
        <v>0</v>
      </c>
      <c r="G195" s="90"/>
      <c r="H195" s="40">
        <f t="shared" si="26"/>
        <v>0</v>
      </c>
      <c r="I195" s="66">
        <f t="shared" si="21"/>
        <v>0</v>
      </c>
      <c r="J195" s="59"/>
      <c r="K195" s="143">
        <f t="shared" si="22"/>
        <v>0</v>
      </c>
      <c r="L195" s="62"/>
      <c r="M195" s="62"/>
      <c r="N195" s="62">
        <f t="shared" si="23"/>
        <v>0</v>
      </c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</row>
    <row r="196" spans="2:25" x14ac:dyDescent="0.35">
      <c r="B196" s="76">
        <f t="shared" si="24"/>
        <v>0</v>
      </c>
      <c r="C196" s="83">
        <f t="shared" si="25"/>
        <v>0</v>
      </c>
      <c r="D196" s="41">
        <f t="shared" si="18"/>
        <v>0</v>
      </c>
      <c r="E196" s="66">
        <f t="shared" si="19"/>
        <v>0</v>
      </c>
      <c r="F196" s="90">
        <f t="shared" si="20"/>
        <v>0</v>
      </c>
      <c r="G196" s="90"/>
      <c r="H196" s="40">
        <f t="shared" si="26"/>
        <v>0</v>
      </c>
      <c r="I196" s="66">
        <f t="shared" si="21"/>
        <v>0</v>
      </c>
      <c r="J196" s="59"/>
      <c r="K196" s="143">
        <f t="shared" si="22"/>
        <v>0</v>
      </c>
      <c r="L196" s="62"/>
      <c r="M196" s="62"/>
      <c r="N196" s="62">
        <f t="shared" si="23"/>
        <v>0</v>
      </c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</row>
    <row r="197" spans="2:25" x14ac:dyDescent="0.35">
      <c r="B197" s="76">
        <f t="shared" si="24"/>
        <v>0</v>
      </c>
      <c r="C197" s="83">
        <f t="shared" si="25"/>
        <v>0</v>
      </c>
      <c r="D197" s="41">
        <f t="shared" si="18"/>
        <v>0</v>
      </c>
      <c r="E197" s="66">
        <f t="shared" si="19"/>
        <v>0</v>
      </c>
      <c r="F197" s="90">
        <f t="shared" si="20"/>
        <v>0</v>
      </c>
      <c r="G197" s="90"/>
      <c r="H197" s="40">
        <f t="shared" si="26"/>
        <v>0</v>
      </c>
      <c r="I197" s="66">
        <f t="shared" si="21"/>
        <v>0</v>
      </c>
      <c r="J197" s="59"/>
      <c r="K197" s="143">
        <f t="shared" si="22"/>
        <v>0</v>
      </c>
      <c r="L197" s="62"/>
      <c r="M197" s="62"/>
      <c r="N197" s="62">
        <f t="shared" si="23"/>
        <v>0</v>
      </c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</row>
    <row r="198" spans="2:25" x14ac:dyDescent="0.35">
      <c r="B198" s="76">
        <f t="shared" si="24"/>
        <v>0</v>
      </c>
      <c r="C198" s="83">
        <f t="shared" si="25"/>
        <v>0</v>
      </c>
      <c r="D198" s="41">
        <f t="shared" si="18"/>
        <v>0</v>
      </c>
      <c r="E198" s="66">
        <f t="shared" si="19"/>
        <v>0</v>
      </c>
      <c r="F198" s="90">
        <f t="shared" si="20"/>
        <v>0</v>
      </c>
      <c r="G198" s="90"/>
      <c r="H198" s="40">
        <f t="shared" si="26"/>
        <v>0</v>
      </c>
      <c r="I198" s="66">
        <f t="shared" si="21"/>
        <v>0</v>
      </c>
      <c r="J198" s="59"/>
      <c r="K198" s="143">
        <f t="shared" si="22"/>
        <v>0</v>
      </c>
      <c r="L198" s="62"/>
      <c r="M198" s="62"/>
      <c r="N198" s="62">
        <f t="shared" si="23"/>
        <v>0</v>
      </c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</row>
    <row r="199" spans="2:25" x14ac:dyDescent="0.35">
      <c r="B199" s="76">
        <f t="shared" si="24"/>
        <v>0</v>
      </c>
      <c r="C199" s="83">
        <f t="shared" si="25"/>
        <v>0</v>
      </c>
      <c r="D199" s="41">
        <f t="shared" si="18"/>
        <v>0</v>
      </c>
      <c r="E199" s="66">
        <f t="shared" si="19"/>
        <v>0</v>
      </c>
      <c r="F199" s="90">
        <f t="shared" si="20"/>
        <v>0</v>
      </c>
      <c r="G199" s="90"/>
      <c r="H199" s="40">
        <f t="shared" si="26"/>
        <v>0</v>
      </c>
      <c r="I199" s="66">
        <f t="shared" si="21"/>
        <v>0</v>
      </c>
      <c r="J199" s="59"/>
      <c r="K199" s="143">
        <f t="shared" si="22"/>
        <v>0</v>
      </c>
      <c r="L199" s="62"/>
      <c r="M199" s="62"/>
      <c r="N199" s="62">
        <f t="shared" si="23"/>
        <v>0</v>
      </c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</row>
    <row r="200" spans="2:25" x14ac:dyDescent="0.35">
      <c r="B200" s="76">
        <f t="shared" si="24"/>
        <v>0</v>
      </c>
      <c r="C200" s="83">
        <f t="shared" si="25"/>
        <v>0</v>
      </c>
      <c r="D200" s="41">
        <f t="shared" si="18"/>
        <v>0</v>
      </c>
      <c r="E200" s="66">
        <f t="shared" si="19"/>
        <v>0</v>
      </c>
      <c r="F200" s="90">
        <f t="shared" si="20"/>
        <v>0</v>
      </c>
      <c r="G200" s="90"/>
      <c r="H200" s="40">
        <f t="shared" si="26"/>
        <v>0</v>
      </c>
      <c r="I200" s="66">
        <f t="shared" si="21"/>
        <v>0</v>
      </c>
      <c r="J200" s="59"/>
      <c r="K200" s="143">
        <f t="shared" si="22"/>
        <v>0</v>
      </c>
      <c r="L200" s="62"/>
      <c r="M200" s="62"/>
      <c r="N200" s="62">
        <f t="shared" si="23"/>
        <v>0</v>
      </c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</row>
    <row r="201" spans="2:25" x14ac:dyDescent="0.35">
      <c r="B201" s="76">
        <f t="shared" si="24"/>
        <v>0</v>
      </c>
      <c r="C201" s="83">
        <f t="shared" si="25"/>
        <v>0</v>
      </c>
      <c r="D201" s="41">
        <f t="shared" si="18"/>
        <v>0</v>
      </c>
      <c r="E201" s="66">
        <f t="shared" si="19"/>
        <v>0</v>
      </c>
      <c r="F201" s="90">
        <f t="shared" si="20"/>
        <v>0</v>
      </c>
      <c r="G201" s="90"/>
      <c r="H201" s="40">
        <f t="shared" si="26"/>
        <v>0</v>
      </c>
      <c r="I201" s="66">
        <f t="shared" si="21"/>
        <v>0</v>
      </c>
      <c r="J201" s="59"/>
      <c r="K201" s="143">
        <f t="shared" si="22"/>
        <v>0</v>
      </c>
      <c r="L201" s="62"/>
      <c r="M201" s="62"/>
      <c r="N201" s="62">
        <f t="shared" si="23"/>
        <v>0</v>
      </c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</row>
    <row r="202" spans="2:25" x14ac:dyDescent="0.35">
      <c r="B202" s="76">
        <f t="shared" si="24"/>
        <v>0</v>
      </c>
      <c r="C202" s="83">
        <f t="shared" si="25"/>
        <v>0</v>
      </c>
      <c r="D202" s="41">
        <f t="shared" si="18"/>
        <v>0</v>
      </c>
      <c r="E202" s="66">
        <f t="shared" si="19"/>
        <v>0</v>
      </c>
      <c r="F202" s="90">
        <f t="shared" si="20"/>
        <v>0</v>
      </c>
      <c r="G202" s="90"/>
      <c r="H202" s="40">
        <f t="shared" si="26"/>
        <v>0</v>
      </c>
      <c r="I202" s="66">
        <f t="shared" si="21"/>
        <v>0</v>
      </c>
      <c r="J202" s="59"/>
      <c r="K202" s="143">
        <f t="shared" si="22"/>
        <v>0</v>
      </c>
      <c r="L202" s="62"/>
      <c r="M202" s="62"/>
      <c r="N202" s="62">
        <f t="shared" si="23"/>
        <v>0</v>
      </c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</row>
    <row r="203" spans="2:25" x14ac:dyDescent="0.35">
      <c r="B203" s="76">
        <f t="shared" si="24"/>
        <v>0</v>
      </c>
      <c r="C203" s="83">
        <f t="shared" si="25"/>
        <v>0</v>
      </c>
      <c r="D203" s="41">
        <f t="shared" si="18"/>
        <v>0</v>
      </c>
      <c r="E203" s="66">
        <f t="shared" si="19"/>
        <v>0</v>
      </c>
      <c r="F203" s="90">
        <f t="shared" si="20"/>
        <v>0</v>
      </c>
      <c r="G203" s="90"/>
      <c r="H203" s="40">
        <f t="shared" si="26"/>
        <v>0</v>
      </c>
      <c r="I203" s="66">
        <f t="shared" si="21"/>
        <v>0</v>
      </c>
      <c r="J203" s="59"/>
      <c r="K203" s="143">
        <f t="shared" si="22"/>
        <v>0</v>
      </c>
      <c r="L203" s="62"/>
      <c r="M203" s="62"/>
      <c r="N203" s="62">
        <f t="shared" si="23"/>
        <v>0</v>
      </c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</row>
    <row r="204" spans="2:25" x14ac:dyDescent="0.35">
      <c r="B204" s="76">
        <f t="shared" si="24"/>
        <v>0</v>
      </c>
      <c r="C204" s="83">
        <f t="shared" si="25"/>
        <v>0</v>
      </c>
      <c r="D204" s="41">
        <f t="shared" si="18"/>
        <v>0</v>
      </c>
      <c r="E204" s="66">
        <f t="shared" si="19"/>
        <v>0</v>
      </c>
      <c r="F204" s="90">
        <f t="shared" si="20"/>
        <v>0</v>
      </c>
      <c r="G204" s="90"/>
      <c r="H204" s="40">
        <f t="shared" si="26"/>
        <v>0</v>
      </c>
      <c r="I204" s="66">
        <f t="shared" si="21"/>
        <v>0</v>
      </c>
      <c r="J204" s="59"/>
      <c r="K204" s="143">
        <f t="shared" si="22"/>
        <v>0</v>
      </c>
      <c r="L204" s="62"/>
      <c r="M204" s="62"/>
      <c r="N204" s="62">
        <f t="shared" si="23"/>
        <v>0</v>
      </c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</row>
    <row r="205" spans="2:25" x14ac:dyDescent="0.35">
      <c r="B205" s="76">
        <f t="shared" si="24"/>
        <v>0</v>
      </c>
      <c r="C205" s="83">
        <f t="shared" si="25"/>
        <v>0</v>
      </c>
      <c r="D205" s="41">
        <f t="shared" si="18"/>
        <v>0</v>
      </c>
      <c r="E205" s="66">
        <f t="shared" si="19"/>
        <v>0</v>
      </c>
      <c r="F205" s="90">
        <f t="shared" si="20"/>
        <v>0</v>
      </c>
      <c r="G205" s="90"/>
      <c r="H205" s="40">
        <f t="shared" si="26"/>
        <v>0</v>
      </c>
      <c r="I205" s="66">
        <f t="shared" si="21"/>
        <v>0</v>
      </c>
      <c r="J205" s="59"/>
      <c r="K205" s="143">
        <f t="shared" si="22"/>
        <v>0</v>
      </c>
      <c r="L205" s="62"/>
      <c r="M205" s="62"/>
      <c r="N205" s="62">
        <f t="shared" si="23"/>
        <v>0</v>
      </c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</row>
    <row r="206" spans="2:25" x14ac:dyDescent="0.35">
      <c r="B206" s="76">
        <f t="shared" si="24"/>
        <v>0</v>
      </c>
      <c r="C206" s="83">
        <f t="shared" si="25"/>
        <v>0</v>
      </c>
      <c r="D206" s="41">
        <f t="shared" si="18"/>
        <v>0</v>
      </c>
      <c r="E206" s="66">
        <f t="shared" si="19"/>
        <v>0</v>
      </c>
      <c r="F206" s="90">
        <f t="shared" si="20"/>
        <v>0</v>
      </c>
      <c r="G206" s="90"/>
      <c r="H206" s="40">
        <f t="shared" si="26"/>
        <v>0</v>
      </c>
      <c r="I206" s="66">
        <f t="shared" si="21"/>
        <v>0</v>
      </c>
      <c r="J206" s="59"/>
      <c r="K206" s="143">
        <f t="shared" si="22"/>
        <v>0</v>
      </c>
      <c r="L206" s="62"/>
      <c r="M206" s="62"/>
      <c r="N206" s="62">
        <f t="shared" si="23"/>
        <v>0</v>
      </c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</row>
    <row r="207" spans="2:25" x14ac:dyDescent="0.35">
      <c r="B207" s="76">
        <f t="shared" si="24"/>
        <v>0</v>
      </c>
      <c r="C207" s="83">
        <f t="shared" si="25"/>
        <v>0</v>
      </c>
      <c r="D207" s="41">
        <f t="shared" si="18"/>
        <v>0</v>
      </c>
      <c r="E207" s="66">
        <f t="shared" si="19"/>
        <v>0</v>
      </c>
      <c r="F207" s="90">
        <f t="shared" si="20"/>
        <v>0</v>
      </c>
      <c r="G207" s="90"/>
      <c r="H207" s="40">
        <f t="shared" si="26"/>
        <v>0</v>
      </c>
      <c r="I207" s="66">
        <f t="shared" si="21"/>
        <v>0</v>
      </c>
      <c r="J207" s="59"/>
      <c r="K207" s="143">
        <f t="shared" si="22"/>
        <v>0</v>
      </c>
      <c r="L207" s="62"/>
      <c r="M207" s="62"/>
      <c r="N207" s="62">
        <f t="shared" si="23"/>
        <v>0</v>
      </c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2:25" x14ac:dyDescent="0.35">
      <c r="B208" s="76">
        <f t="shared" si="24"/>
        <v>0</v>
      </c>
      <c r="C208" s="83">
        <f t="shared" si="25"/>
        <v>0</v>
      </c>
      <c r="D208" s="41">
        <f t="shared" si="18"/>
        <v>0</v>
      </c>
      <c r="E208" s="66">
        <f t="shared" si="19"/>
        <v>0</v>
      </c>
      <c r="F208" s="90">
        <f t="shared" si="20"/>
        <v>0</v>
      </c>
      <c r="G208" s="90"/>
      <c r="H208" s="40">
        <f t="shared" si="26"/>
        <v>0</v>
      </c>
      <c r="I208" s="66">
        <f t="shared" si="21"/>
        <v>0</v>
      </c>
      <c r="J208" s="59"/>
      <c r="K208" s="143">
        <f t="shared" si="22"/>
        <v>0</v>
      </c>
      <c r="L208" s="62"/>
      <c r="M208" s="62"/>
      <c r="N208" s="62">
        <f t="shared" si="23"/>
        <v>0</v>
      </c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</row>
    <row r="209" spans="2:25" x14ac:dyDescent="0.35">
      <c r="B209" s="76">
        <f t="shared" si="24"/>
        <v>0</v>
      </c>
      <c r="C209" s="83">
        <f t="shared" si="25"/>
        <v>0</v>
      </c>
      <c r="D209" s="41">
        <f t="shared" si="18"/>
        <v>0</v>
      </c>
      <c r="E209" s="66">
        <f t="shared" si="19"/>
        <v>0</v>
      </c>
      <c r="F209" s="90">
        <f t="shared" si="20"/>
        <v>0</v>
      </c>
      <c r="G209" s="90"/>
      <c r="H209" s="40">
        <f t="shared" si="26"/>
        <v>0</v>
      </c>
      <c r="I209" s="66">
        <f t="shared" si="21"/>
        <v>0</v>
      </c>
      <c r="J209" s="59"/>
      <c r="K209" s="143">
        <f t="shared" si="22"/>
        <v>0</v>
      </c>
      <c r="L209" s="62"/>
      <c r="M209" s="62"/>
      <c r="N209" s="62">
        <f t="shared" si="23"/>
        <v>0</v>
      </c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</row>
    <row r="210" spans="2:25" x14ac:dyDescent="0.35">
      <c r="B210" s="76">
        <f t="shared" si="24"/>
        <v>0</v>
      </c>
      <c r="C210" s="83">
        <f t="shared" si="25"/>
        <v>0</v>
      </c>
      <c r="D210" s="41">
        <f t="shared" si="18"/>
        <v>0</v>
      </c>
      <c r="E210" s="66">
        <f t="shared" si="19"/>
        <v>0</v>
      </c>
      <c r="F210" s="90">
        <f t="shared" si="20"/>
        <v>0</v>
      </c>
      <c r="G210" s="90"/>
      <c r="H210" s="40">
        <f t="shared" si="26"/>
        <v>0</v>
      </c>
      <c r="I210" s="66">
        <f t="shared" si="21"/>
        <v>0</v>
      </c>
      <c r="J210" s="59"/>
      <c r="K210" s="143">
        <f t="shared" si="22"/>
        <v>0</v>
      </c>
      <c r="L210" s="62"/>
      <c r="M210" s="62"/>
      <c r="N210" s="62">
        <f t="shared" si="23"/>
        <v>0</v>
      </c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</row>
    <row r="211" spans="2:25" x14ac:dyDescent="0.35">
      <c r="B211" s="76">
        <f t="shared" si="24"/>
        <v>0</v>
      </c>
      <c r="C211" s="83">
        <f t="shared" si="25"/>
        <v>0</v>
      </c>
      <c r="D211" s="41">
        <f t="shared" si="18"/>
        <v>0</v>
      </c>
      <c r="E211" s="66">
        <f t="shared" si="19"/>
        <v>0</v>
      </c>
      <c r="F211" s="90">
        <f t="shared" si="20"/>
        <v>0</v>
      </c>
      <c r="G211" s="90"/>
      <c r="H211" s="40">
        <f t="shared" si="26"/>
        <v>0</v>
      </c>
      <c r="I211" s="66">
        <f t="shared" si="21"/>
        <v>0</v>
      </c>
      <c r="J211" s="59"/>
      <c r="K211" s="143">
        <f t="shared" si="22"/>
        <v>0</v>
      </c>
      <c r="L211" s="62"/>
      <c r="M211" s="62"/>
      <c r="N211" s="62">
        <f t="shared" si="23"/>
        <v>0</v>
      </c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</row>
    <row r="212" spans="2:25" x14ac:dyDescent="0.35">
      <c r="B212" s="76">
        <f t="shared" si="24"/>
        <v>0</v>
      </c>
      <c r="C212" s="83">
        <f t="shared" si="25"/>
        <v>0</v>
      </c>
      <c r="D212" s="41">
        <f t="shared" si="18"/>
        <v>0</v>
      </c>
      <c r="E212" s="66">
        <f t="shared" si="19"/>
        <v>0</v>
      </c>
      <c r="F212" s="90">
        <f t="shared" si="20"/>
        <v>0</v>
      </c>
      <c r="G212" s="90"/>
      <c r="H212" s="40">
        <f t="shared" si="26"/>
        <v>0</v>
      </c>
      <c r="I212" s="66">
        <f t="shared" si="21"/>
        <v>0</v>
      </c>
      <c r="J212" s="59"/>
      <c r="K212" s="143">
        <f t="shared" si="22"/>
        <v>0</v>
      </c>
      <c r="L212" s="62"/>
      <c r="M212" s="62"/>
      <c r="N212" s="62">
        <f t="shared" si="23"/>
        <v>0</v>
      </c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</row>
    <row r="213" spans="2:25" x14ac:dyDescent="0.35">
      <c r="B213" s="76">
        <f t="shared" si="24"/>
        <v>0</v>
      </c>
      <c r="C213" s="83">
        <f t="shared" si="25"/>
        <v>0</v>
      </c>
      <c r="D213" s="41">
        <f t="shared" ref="D213:D276" si="27">IF($B213&gt;0,$C213*$E$11,0)</f>
        <v>0</v>
      </c>
      <c r="E213" s="66">
        <f t="shared" si="19"/>
        <v>0</v>
      </c>
      <c r="F213" s="90">
        <f t="shared" si="20"/>
        <v>0</v>
      </c>
      <c r="G213" s="90"/>
      <c r="H213" s="40">
        <f t="shared" si="26"/>
        <v>0</v>
      </c>
      <c r="I213" s="66">
        <f t="shared" si="21"/>
        <v>0</v>
      </c>
      <c r="J213" s="59"/>
      <c r="K213" s="143">
        <f t="shared" si="22"/>
        <v>0</v>
      </c>
      <c r="L213" s="62"/>
      <c r="M213" s="62"/>
      <c r="N213" s="62">
        <f t="shared" si="23"/>
        <v>0</v>
      </c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</row>
    <row r="214" spans="2:25" x14ac:dyDescent="0.35">
      <c r="B214" s="76">
        <f t="shared" si="24"/>
        <v>0</v>
      </c>
      <c r="C214" s="83">
        <f t="shared" si="25"/>
        <v>0</v>
      </c>
      <c r="D214" s="41">
        <f t="shared" si="27"/>
        <v>0</v>
      </c>
      <c r="E214" s="66">
        <f t="shared" ref="E214:E277" si="28">IF($H$16,                      IF(OR($B214&gt;($E$15+$P$10),AND($B214&gt;0,$B214&lt;=$E$15)),                        ((((((($P$11+$E$16)*1*$P$12)/1728)*$E$12))*$E$11)+(((((24-$E$16)*1*$P$12)/1728)*$E$12)*(ROUNDUP(($E$11/$E$17),0)))+(((24*1*(($P$11+24-$E$16)*$E$17))/1728)*$E$12)),                             IF(AND($B214&gt;$E$15,$B214&lt;=($E$15+$P$10)),               (((((((($P$11+$E$16)*1*$P$12)/1728)-$C214)*$E$12))*$E$11)+(((((24-$E$16)*1*$P$12)/1728)*$E$12)*(ROUNDUP(($E$11/$E$17),0)))+(((24*1*(($P$11+24-$E$16)*$E$17))/1728)*$E$12)),                            0)),                                        IF(OR($B214&gt;($E$15+$P$10),AND($B214&gt;0,$B214&lt;=$E$15)),    ((((($P$11+$E$16)*1*$P$12)/1728)*$E$12))*$E$11,                     IF(AND($B214&gt;$E$15,$B214&lt;=($E$15+$P$10)),         (((((($P$11+$E$16)*1*$P$12)/1728)-$C214)*$E$12))*$E$11,                   0)))</f>
        <v>0</v>
      </c>
      <c r="F214" s="90">
        <f t="shared" ref="F214:F277" si="29">$E214+$D214</f>
        <v>0</v>
      </c>
      <c r="G214" s="90"/>
      <c r="H214" s="40">
        <f t="shared" si="26"/>
        <v>0</v>
      </c>
      <c r="I214" s="66">
        <f t="shared" ref="I214:I277" si="30">IF($B214&gt;0,$E$13+($B214/12),0)</f>
        <v>0</v>
      </c>
      <c r="J214" s="59"/>
      <c r="K214" s="143">
        <f t="shared" ref="K214:K277" si="31">K215+C214</f>
        <v>0</v>
      </c>
      <c r="L214" s="62"/>
      <c r="M214" s="62"/>
      <c r="N214" s="62">
        <f t="shared" ref="N214:N277" si="32">N215+F214</f>
        <v>0</v>
      </c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</row>
    <row r="215" spans="2:25" x14ac:dyDescent="0.35">
      <c r="B215" s="76">
        <f t="shared" ref="B215:B278" si="33">IF(B214&gt;0,  B214-1,  0)</f>
        <v>0</v>
      </c>
      <c r="C215" s="83">
        <f t="shared" ref="C215:C278" si="34">IF($E$8="SC-44",   IF(B215=44+$E$15,   0.0533,    IF(B215=43+$E$15,   0.1511,    IF(B215=42+$E$15,   0.311,    IF(B215=41+$E$15,    0.4443,   IF(B215=40+$E$15,     0.6576,       IF(B215=39+$E$15,    0.9419,      IF(B215=38+$E$15,   1.1374,    IF(B215=37+$E$15,    1.2885,     IF(B215=36+$E$15,   1.4218,       IF(B215=35+$E$15,     1.5462,      IF(B215=34+$E$15,   1.6528,      IF(B215=33+$E$15,  1.7684,     IF(B215=32+$E$15,   1.8572,      IF(B215=31+$E$15,   1.9372,     IF(B215=30+$E$15,    2.0083,     IF(B215=29+$E$15,   2.0705,      IF(B215=28+$E$15,    2.1327,     IF(B215=27+$E$15,   2.186,     IF(B215=26+$E$15,   2.2393,      IF(B215=25+$E$15,   2.2927,      IF(B215=24+$E$15,    2.346,     IF(B215=23+$E$15,    2.3993,     IF(B215=22+$E$15,    2.4348,     IF(B215=21+$E$15,    2.4882,      IF(B215=20+$E$15,    2.5237,      IF(B215=19+$E$15,   2.5504,        IF(B215=18+$E$15,    2.5948,      IF(B215=17+$E$15,    2.6214,     IF(B215=16+$E$15,    2.6481,     IF(B215=15+$E$15,   2.6748,       IF(B215=14+$E$15,     2.7103,    IF(B215=13+$E$15,     2.7281,      IF(B215=12+$E$15,       2.7636,     IF(B215=11+$E$15,    2.7814,                  IF(B215=10+$E$15,     2.8081,     IF(B215=9+$E$15,     2.8347,     IF(B215=8+$E$15,    2.8614,      IF(B215=7+$E$15,      2.8791,      IF(B215=6+$E$15,     2.9147,      IF(B215=5+$E$15,    3.1013,      IF(B215=4+$E$15,    2.8614,   IF(B215=3+$E$15,      3.0658,    IF(B215=2+$E$15,    3.128,      IF(B215=1+$E$15,    3.1991,    0)))))))))))))))))))))))))))))))))))))))))))),                                                                                           IF($E$8="SC-34W",    IF(B215=34+$E$15,     0.4371,     IF(B215=33+$E$15,   0.5229,      IF(B215=32+$E$15,    0.7973,     IF(B215=31+$E$15,    1.063,      IF(B215=30+$E$15,    1.2345,       IF(B215=29+$E$15,    1.3802,     IF(B215=28+$E$15,    1.5088,     IF(B215=27+$E$15,   1.6203,      IF(B215=26+$E$15,    1.7146,     IF(B215=25+$E$15,    1.8089,    IF(B215=24+$E$15,      1.886,    IF(B215=23+$E$15,    1.9546,     IF(B215=22+$E$15,  2.0232,    IF(B215=21+$E$15,    2.0918,    IF(B215=20+$E$15,     2.1432,     IF(B215=19+$E$15,   2.1947,     IF(B215=18+$E$15,   2.2461,     IF(B215=17+$E$15,   2.2975,      IF(B215=16+$E$15,   2.3318,       IF(B215=15+$E$15,   2.3661,        IF(B215=14+$E$15,    2.4004,       IF(B215=13+$E$15,    2.4433,         IF(B215=12+$E$15,    2.469,      IF(B215=11+$E$15,    2.4947,     IF(B215=10+$E$15,   2.5204,      IF(B215=9+$E$15,   2.5547,       IF(B215=8+$E$15,    2.5804,        IF(B215=7+$E$15,     2.5976,       IF(B215=6+$E$15,    2.6319,        IF(B215=5+$E$15,   2.649,      IF(B215=4+$E$15,    2.6662,     IF(B215=3+$E$15,    2.7005,      IF(B215=2+$E$15,    2.7519,       IF(B215=1+$E$15,    2.7433,        0)))))))))))))))))))))))))))))))))),                                                                                                                      IF($E$8="SC-34E",      IF(B215=34+$E$15,     0.447,     IF(B215=33+$E$15,   0.5453,      IF(B215=32+$E$15,    0.8313,     IF(B215=31+$E$15,    1.1084,      IF(B215=30+$E$15,    1.2872,       IF(B215=29+$E$15,    1.4392,     IF(B215=28+$E$15,    1.5733,     IF(B215=27+$E$15,   1.6895,      IF(B215=26+$E$15,    1.7878,     IF(B215=25+$E$15,    1.8861,    IF(B215=24+$E$15,      1.9666,    IF(B215=23+$E$15,    2.0381,     IF(B215=22+$E$15,    2.1096,    IF(B215=21+$E$15,    2.1811,    IF(B215=20+$E$15,     2.2348,     IF(B215=19+$E$15,   2.2884,     IF(B215=18+$E$15,   2.342,     IF(B215=17+$E$15,   2.3957,      IF(B215=16+$E$15,   2.4314,       IF(B215=15+$E$15,   2.4672,        IF(B215=14+$E$15,    2.5029,       IF(B215=13+$E$15,    2.5476,         IF(B215=12+$E$15,    2.5745,      IF(B215=11+$E$15,    2.6013,     IF(B215=10+$E$15,   2.6281,      IF(B215=9+$E$15,   2.6639,           IF(B215=8+$E$15,    2.6907,        IF(B215=7+$E$15,     2.7085,       IF(B215=6+$E$15,    2.7443,        IF(B215=5+$E$15,   2.7622,      IF(B215=4+$E$15,    2.7801,     IF(B215=3+$E$15,    2.8158,      IF(B215=2+$E$15,    2.8694,       IF(B215=1+$E$15,    2.8605,        0)))))))))))))))))))))))))))))))))),                                                                                                                     IF(B215=18+$E$15,   0.0618,     IF(B215=17+$E$15,   0.2339,      IF(B215=16+$E$15,   0.4304,       IF(B215=15+$E$15,   0.7073,        IF(B215=14+$E$15,    0.9057,       IF(B215=13+$E$15,    1.0479,         IF(B215=12+$E$15,    1.1583,      IF(B215=11+$E$15,    1.25,     IF(B215=10+$E$15,   1.3211,      IF(B215=9+$E$15,   1.3866,           IF(B215=8+$E$15,    1.4408,        IF(B215=7+$E$15,     1.4914,       IF(B215=6+$E$15,    1.5344,        IF(B215=5+$E$15,   1.5756,      IF(B215=4+$E$15,    1.6186,     IF(B215=3+$E$15,    1.6654,      IF(B215=2+$E$15,    1.7122,       IF(B215=1+$E$15,    1.8151,        0)))))))))))))))))))))</f>
        <v>0</v>
      </c>
      <c r="D215" s="41">
        <f t="shared" si="27"/>
        <v>0</v>
      </c>
      <c r="E215" s="66">
        <f t="shared" si="28"/>
        <v>0</v>
      </c>
      <c r="F215" s="90">
        <f t="shared" si="29"/>
        <v>0</v>
      </c>
      <c r="G215" s="90"/>
      <c r="H215" s="40">
        <f t="shared" ref="H215:H278" si="35">IF($H216&gt;0,H216+F215,F215)</f>
        <v>0</v>
      </c>
      <c r="I215" s="66">
        <f t="shared" si="30"/>
        <v>0</v>
      </c>
      <c r="J215" s="59"/>
      <c r="K215" s="143">
        <f t="shared" si="31"/>
        <v>0</v>
      </c>
      <c r="L215" s="62"/>
      <c r="M215" s="62"/>
      <c r="N215" s="62">
        <f t="shared" si="32"/>
        <v>0</v>
      </c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</row>
    <row r="216" spans="2:25" x14ac:dyDescent="0.35">
      <c r="B216" s="76">
        <f t="shared" si="33"/>
        <v>0</v>
      </c>
      <c r="C216" s="83">
        <f t="shared" si="34"/>
        <v>0</v>
      </c>
      <c r="D216" s="41">
        <f t="shared" si="27"/>
        <v>0</v>
      </c>
      <c r="E216" s="66">
        <f t="shared" si="28"/>
        <v>0</v>
      </c>
      <c r="F216" s="90">
        <f t="shared" si="29"/>
        <v>0</v>
      </c>
      <c r="G216" s="90"/>
      <c r="H216" s="40">
        <f t="shared" si="35"/>
        <v>0</v>
      </c>
      <c r="I216" s="66">
        <f t="shared" si="30"/>
        <v>0</v>
      </c>
      <c r="J216" s="59"/>
      <c r="K216" s="143">
        <f t="shared" si="31"/>
        <v>0</v>
      </c>
      <c r="L216" s="62"/>
      <c r="M216" s="62"/>
      <c r="N216" s="62">
        <f t="shared" si="32"/>
        <v>0</v>
      </c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</row>
    <row r="217" spans="2:25" x14ac:dyDescent="0.35">
      <c r="B217" s="76">
        <f t="shared" si="33"/>
        <v>0</v>
      </c>
      <c r="C217" s="83">
        <f t="shared" si="34"/>
        <v>0</v>
      </c>
      <c r="D217" s="41">
        <f t="shared" si="27"/>
        <v>0</v>
      </c>
      <c r="E217" s="66">
        <f t="shared" si="28"/>
        <v>0</v>
      </c>
      <c r="F217" s="90">
        <f t="shared" si="29"/>
        <v>0</v>
      </c>
      <c r="G217" s="90"/>
      <c r="H217" s="40">
        <f t="shared" si="35"/>
        <v>0</v>
      </c>
      <c r="I217" s="66">
        <f t="shared" si="30"/>
        <v>0</v>
      </c>
      <c r="J217" s="59"/>
      <c r="K217" s="143">
        <f t="shared" si="31"/>
        <v>0</v>
      </c>
      <c r="L217" s="62"/>
      <c r="M217" s="62"/>
      <c r="N217" s="62">
        <f t="shared" si="32"/>
        <v>0</v>
      </c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</row>
    <row r="218" spans="2:25" x14ac:dyDescent="0.35">
      <c r="B218" s="76">
        <f t="shared" si="33"/>
        <v>0</v>
      </c>
      <c r="C218" s="83">
        <f t="shared" si="34"/>
        <v>0</v>
      </c>
      <c r="D218" s="41">
        <f t="shared" si="27"/>
        <v>0</v>
      </c>
      <c r="E218" s="66">
        <f t="shared" si="28"/>
        <v>0</v>
      </c>
      <c r="F218" s="90">
        <f t="shared" si="29"/>
        <v>0</v>
      </c>
      <c r="G218" s="90"/>
      <c r="H218" s="40">
        <f t="shared" si="35"/>
        <v>0</v>
      </c>
      <c r="I218" s="66">
        <f t="shared" si="30"/>
        <v>0</v>
      </c>
      <c r="J218" s="59"/>
      <c r="K218" s="143">
        <f t="shared" si="31"/>
        <v>0</v>
      </c>
      <c r="L218" s="62"/>
      <c r="M218" s="62"/>
      <c r="N218" s="62">
        <f t="shared" si="32"/>
        <v>0</v>
      </c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</row>
    <row r="219" spans="2:25" x14ac:dyDescent="0.35">
      <c r="B219" s="76">
        <f t="shared" si="33"/>
        <v>0</v>
      </c>
      <c r="C219" s="83">
        <f t="shared" si="34"/>
        <v>0</v>
      </c>
      <c r="D219" s="41">
        <f t="shared" si="27"/>
        <v>0</v>
      </c>
      <c r="E219" s="66">
        <f t="shared" si="28"/>
        <v>0</v>
      </c>
      <c r="F219" s="90">
        <f t="shared" si="29"/>
        <v>0</v>
      </c>
      <c r="G219" s="90"/>
      <c r="H219" s="40">
        <f t="shared" si="35"/>
        <v>0</v>
      </c>
      <c r="I219" s="66">
        <f t="shared" si="30"/>
        <v>0</v>
      </c>
      <c r="J219" s="59"/>
      <c r="K219" s="143">
        <f t="shared" si="31"/>
        <v>0</v>
      </c>
      <c r="L219" s="62"/>
      <c r="M219" s="62"/>
      <c r="N219" s="62">
        <f t="shared" si="32"/>
        <v>0</v>
      </c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</row>
    <row r="220" spans="2:25" x14ac:dyDescent="0.35">
      <c r="B220" s="76">
        <f t="shared" si="33"/>
        <v>0</v>
      </c>
      <c r="C220" s="83">
        <f t="shared" si="34"/>
        <v>0</v>
      </c>
      <c r="D220" s="41">
        <f t="shared" si="27"/>
        <v>0</v>
      </c>
      <c r="E220" s="66">
        <f t="shared" si="28"/>
        <v>0</v>
      </c>
      <c r="F220" s="90">
        <f t="shared" si="29"/>
        <v>0</v>
      </c>
      <c r="G220" s="90"/>
      <c r="H220" s="40">
        <f t="shared" si="35"/>
        <v>0</v>
      </c>
      <c r="I220" s="66">
        <f t="shared" si="30"/>
        <v>0</v>
      </c>
      <c r="J220" s="59"/>
      <c r="K220" s="143">
        <f t="shared" si="31"/>
        <v>0</v>
      </c>
      <c r="L220" s="62"/>
      <c r="M220" s="62"/>
      <c r="N220" s="62">
        <f t="shared" si="32"/>
        <v>0</v>
      </c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</row>
    <row r="221" spans="2:25" x14ac:dyDescent="0.35">
      <c r="B221" s="76">
        <f t="shared" si="33"/>
        <v>0</v>
      </c>
      <c r="C221" s="83">
        <f t="shared" si="34"/>
        <v>0</v>
      </c>
      <c r="D221" s="41">
        <f t="shared" si="27"/>
        <v>0</v>
      </c>
      <c r="E221" s="66">
        <f t="shared" si="28"/>
        <v>0</v>
      </c>
      <c r="F221" s="90">
        <f t="shared" si="29"/>
        <v>0</v>
      </c>
      <c r="G221" s="90"/>
      <c r="H221" s="40">
        <f t="shared" si="35"/>
        <v>0</v>
      </c>
      <c r="I221" s="66">
        <f t="shared" si="30"/>
        <v>0</v>
      </c>
      <c r="J221" s="59"/>
      <c r="K221" s="143">
        <f t="shared" si="31"/>
        <v>0</v>
      </c>
      <c r="L221" s="62"/>
      <c r="M221" s="62"/>
      <c r="N221" s="62">
        <f t="shared" si="32"/>
        <v>0</v>
      </c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</row>
    <row r="222" spans="2:25" x14ac:dyDescent="0.35">
      <c r="B222" s="76">
        <f t="shared" si="33"/>
        <v>0</v>
      </c>
      <c r="C222" s="83">
        <f t="shared" si="34"/>
        <v>0</v>
      </c>
      <c r="D222" s="41">
        <f t="shared" si="27"/>
        <v>0</v>
      </c>
      <c r="E222" s="66">
        <f t="shared" si="28"/>
        <v>0</v>
      </c>
      <c r="F222" s="90">
        <f t="shared" si="29"/>
        <v>0</v>
      </c>
      <c r="G222" s="90"/>
      <c r="H222" s="40">
        <f t="shared" si="35"/>
        <v>0</v>
      </c>
      <c r="I222" s="66">
        <f t="shared" si="30"/>
        <v>0</v>
      </c>
      <c r="J222" s="59"/>
      <c r="K222" s="143">
        <f t="shared" si="31"/>
        <v>0</v>
      </c>
      <c r="L222" s="62"/>
      <c r="M222" s="62"/>
      <c r="N222" s="62">
        <f t="shared" si="32"/>
        <v>0</v>
      </c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</row>
    <row r="223" spans="2:25" x14ac:dyDescent="0.35">
      <c r="B223" s="76">
        <f t="shared" si="33"/>
        <v>0</v>
      </c>
      <c r="C223" s="83">
        <f t="shared" si="34"/>
        <v>0</v>
      </c>
      <c r="D223" s="41">
        <f t="shared" si="27"/>
        <v>0</v>
      </c>
      <c r="E223" s="66">
        <f t="shared" si="28"/>
        <v>0</v>
      </c>
      <c r="F223" s="90">
        <f t="shared" si="29"/>
        <v>0</v>
      </c>
      <c r="G223" s="90"/>
      <c r="H223" s="40">
        <f t="shared" si="35"/>
        <v>0</v>
      </c>
      <c r="I223" s="66">
        <f t="shared" si="30"/>
        <v>0</v>
      </c>
      <c r="J223" s="59"/>
      <c r="K223" s="143">
        <f t="shared" si="31"/>
        <v>0</v>
      </c>
      <c r="L223" s="62"/>
      <c r="M223" s="62"/>
      <c r="N223" s="62">
        <f t="shared" si="32"/>
        <v>0</v>
      </c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</row>
    <row r="224" spans="2:25" x14ac:dyDescent="0.35">
      <c r="B224" s="76">
        <f t="shared" si="33"/>
        <v>0</v>
      </c>
      <c r="C224" s="83">
        <f t="shared" si="34"/>
        <v>0</v>
      </c>
      <c r="D224" s="41">
        <f t="shared" si="27"/>
        <v>0</v>
      </c>
      <c r="E224" s="66">
        <f t="shared" si="28"/>
        <v>0</v>
      </c>
      <c r="F224" s="90">
        <f t="shared" si="29"/>
        <v>0</v>
      </c>
      <c r="G224" s="90"/>
      <c r="H224" s="40">
        <f t="shared" si="35"/>
        <v>0</v>
      </c>
      <c r="I224" s="66">
        <f t="shared" si="30"/>
        <v>0</v>
      </c>
      <c r="J224" s="59"/>
      <c r="K224" s="143">
        <f t="shared" si="31"/>
        <v>0</v>
      </c>
      <c r="L224" s="62"/>
      <c r="M224" s="62"/>
      <c r="N224" s="62">
        <f t="shared" si="32"/>
        <v>0</v>
      </c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</row>
    <row r="225" spans="2:25" x14ac:dyDescent="0.35">
      <c r="B225" s="76">
        <f t="shared" si="33"/>
        <v>0</v>
      </c>
      <c r="C225" s="83">
        <f t="shared" si="34"/>
        <v>0</v>
      </c>
      <c r="D225" s="41">
        <f t="shared" si="27"/>
        <v>0</v>
      </c>
      <c r="E225" s="66">
        <f t="shared" si="28"/>
        <v>0</v>
      </c>
      <c r="F225" s="90">
        <f t="shared" si="29"/>
        <v>0</v>
      </c>
      <c r="G225" s="90"/>
      <c r="H225" s="40">
        <f t="shared" si="35"/>
        <v>0</v>
      </c>
      <c r="I225" s="66">
        <f t="shared" si="30"/>
        <v>0</v>
      </c>
      <c r="J225" s="59"/>
      <c r="K225" s="143">
        <f t="shared" si="31"/>
        <v>0</v>
      </c>
      <c r="L225" s="62"/>
      <c r="M225" s="62"/>
      <c r="N225" s="62">
        <f t="shared" si="32"/>
        <v>0</v>
      </c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</row>
    <row r="226" spans="2:25" x14ac:dyDescent="0.35">
      <c r="B226" s="76">
        <f t="shared" si="33"/>
        <v>0</v>
      </c>
      <c r="C226" s="83">
        <f t="shared" si="34"/>
        <v>0</v>
      </c>
      <c r="D226" s="41">
        <f t="shared" si="27"/>
        <v>0</v>
      </c>
      <c r="E226" s="66">
        <f t="shared" si="28"/>
        <v>0</v>
      </c>
      <c r="F226" s="90">
        <f t="shared" si="29"/>
        <v>0</v>
      </c>
      <c r="G226" s="90"/>
      <c r="H226" s="40">
        <f t="shared" si="35"/>
        <v>0</v>
      </c>
      <c r="I226" s="66">
        <f t="shared" si="30"/>
        <v>0</v>
      </c>
      <c r="J226" s="59"/>
      <c r="K226" s="143">
        <f t="shared" si="31"/>
        <v>0</v>
      </c>
      <c r="L226" s="62"/>
      <c r="M226" s="62"/>
      <c r="N226" s="62">
        <f t="shared" si="32"/>
        <v>0</v>
      </c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</row>
    <row r="227" spans="2:25" x14ac:dyDescent="0.35">
      <c r="B227" s="76">
        <f t="shared" si="33"/>
        <v>0</v>
      </c>
      <c r="C227" s="83">
        <f t="shared" si="34"/>
        <v>0</v>
      </c>
      <c r="D227" s="41">
        <f t="shared" si="27"/>
        <v>0</v>
      </c>
      <c r="E227" s="66">
        <f t="shared" si="28"/>
        <v>0</v>
      </c>
      <c r="F227" s="90">
        <f t="shared" si="29"/>
        <v>0</v>
      </c>
      <c r="G227" s="90"/>
      <c r="H227" s="40">
        <f t="shared" si="35"/>
        <v>0</v>
      </c>
      <c r="I227" s="66">
        <f t="shared" si="30"/>
        <v>0</v>
      </c>
      <c r="J227" s="59"/>
      <c r="K227" s="143">
        <f t="shared" si="31"/>
        <v>0</v>
      </c>
      <c r="L227" s="62"/>
      <c r="M227" s="62"/>
      <c r="N227" s="62">
        <f t="shared" si="32"/>
        <v>0</v>
      </c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</row>
    <row r="228" spans="2:25" x14ac:dyDescent="0.35">
      <c r="B228" s="76">
        <f t="shared" si="33"/>
        <v>0</v>
      </c>
      <c r="C228" s="83">
        <f t="shared" si="34"/>
        <v>0</v>
      </c>
      <c r="D228" s="41">
        <f t="shared" si="27"/>
        <v>0</v>
      </c>
      <c r="E228" s="66">
        <f t="shared" si="28"/>
        <v>0</v>
      </c>
      <c r="F228" s="90">
        <f t="shared" si="29"/>
        <v>0</v>
      </c>
      <c r="G228" s="90"/>
      <c r="H228" s="40">
        <f t="shared" si="35"/>
        <v>0</v>
      </c>
      <c r="I228" s="66">
        <f t="shared" si="30"/>
        <v>0</v>
      </c>
      <c r="J228" s="59"/>
      <c r="K228" s="143">
        <f t="shared" si="31"/>
        <v>0</v>
      </c>
      <c r="L228" s="62"/>
      <c r="M228" s="62"/>
      <c r="N228" s="62">
        <f t="shared" si="32"/>
        <v>0</v>
      </c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</row>
    <row r="229" spans="2:25" x14ac:dyDescent="0.35">
      <c r="B229" s="76">
        <f t="shared" si="33"/>
        <v>0</v>
      </c>
      <c r="C229" s="83">
        <f t="shared" si="34"/>
        <v>0</v>
      </c>
      <c r="D229" s="41">
        <f t="shared" si="27"/>
        <v>0</v>
      </c>
      <c r="E229" s="66">
        <f t="shared" si="28"/>
        <v>0</v>
      </c>
      <c r="F229" s="90">
        <f t="shared" si="29"/>
        <v>0</v>
      </c>
      <c r="G229" s="90"/>
      <c r="H229" s="40">
        <f t="shared" si="35"/>
        <v>0</v>
      </c>
      <c r="I229" s="66">
        <f t="shared" si="30"/>
        <v>0</v>
      </c>
      <c r="J229" s="59"/>
      <c r="K229" s="143">
        <f t="shared" si="31"/>
        <v>0</v>
      </c>
      <c r="L229" s="62"/>
      <c r="M229" s="62"/>
      <c r="N229" s="62">
        <f t="shared" si="32"/>
        <v>0</v>
      </c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</row>
    <row r="230" spans="2:25" x14ac:dyDescent="0.35">
      <c r="B230" s="76">
        <f t="shared" si="33"/>
        <v>0</v>
      </c>
      <c r="C230" s="83">
        <f t="shared" si="34"/>
        <v>0</v>
      </c>
      <c r="D230" s="41">
        <f t="shared" si="27"/>
        <v>0</v>
      </c>
      <c r="E230" s="66">
        <f t="shared" si="28"/>
        <v>0</v>
      </c>
      <c r="F230" s="90">
        <f t="shared" si="29"/>
        <v>0</v>
      </c>
      <c r="G230" s="90"/>
      <c r="H230" s="40">
        <f t="shared" si="35"/>
        <v>0</v>
      </c>
      <c r="I230" s="66">
        <f t="shared" si="30"/>
        <v>0</v>
      </c>
      <c r="J230" s="59"/>
      <c r="K230" s="143">
        <f t="shared" si="31"/>
        <v>0</v>
      </c>
      <c r="L230" s="62"/>
      <c r="M230" s="62"/>
      <c r="N230" s="62">
        <f t="shared" si="32"/>
        <v>0</v>
      </c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</row>
    <row r="231" spans="2:25" x14ac:dyDescent="0.35">
      <c r="B231" s="76">
        <f t="shared" si="33"/>
        <v>0</v>
      </c>
      <c r="C231" s="83">
        <f t="shared" si="34"/>
        <v>0</v>
      </c>
      <c r="D231" s="41">
        <f t="shared" si="27"/>
        <v>0</v>
      </c>
      <c r="E231" s="66">
        <f t="shared" si="28"/>
        <v>0</v>
      </c>
      <c r="F231" s="90">
        <f t="shared" si="29"/>
        <v>0</v>
      </c>
      <c r="G231" s="90"/>
      <c r="H231" s="40">
        <f t="shared" si="35"/>
        <v>0</v>
      </c>
      <c r="I231" s="66">
        <f t="shared" si="30"/>
        <v>0</v>
      </c>
      <c r="J231" s="59"/>
      <c r="K231" s="143">
        <f t="shared" si="31"/>
        <v>0</v>
      </c>
      <c r="L231" s="62"/>
      <c r="M231" s="62"/>
      <c r="N231" s="62">
        <f t="shared" si="32"/>
        <v>0</v>
      </c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</row>
    <row r="232" spans="2:25" x14ac:dyDescent="0.35">
      <c r="B232" s="76">
        <f t="shared" si="33"/>
        <v>0</v>
      </c>
      <c r="C232" s="83">
        <f t="shared" si="34"/>
        <v>0</v>
      </c>
      <c r="D232" s="41">
        <f t="shared" si="27"/>
        <v>0</v>
      </c>
      <c r="E232" s="66">
        <f t="shared" si="28"/>
        <v>0</v>
      </c>
      <c r="F232" s="90">
        <f t="shared" si="29"/>
        <v>0</v>
      </c>
      <c r="G232" s="90"/>
      <c r="H232" s="40">
        <f t="shared" si="35"/>
        <v>0</v>
      </c>
      <c r="I232" s="66">
        <f t="shared" si="30"/>
        <v>0</v>
      </c>
      <c r="J232" s="59"/>
      <c r="K232" s="143">
        <f t="shared" si="31"/>
        <v>0</v>
      </c>
      <c r="L232" s="62"/>
      <c r="M232" s="62"/>
      <c r="N232" s="62">
        <f t="shared" si="32"/>
        <v>0</v>
      </c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</row>
    <row r="233" spans="2:25" x14ac:dyDescent="0.35">
      <c r="B233" s="76">
        <f t="shared" si="33"/>
        <v>0</v>
      </c>
      <c r="C233" s="83">
        <f t="shared" si="34"/>
        <v>0</v>
      </c>
      <c r="D233" s="41">
        <f t="shared" si="27"/>
        <v>0</v>
      </c>
      <c r="E233" s="66">
        <f t="shared" si="28"/>
        <v>0</v>
      </c>
      <c r="F233" s="90">
        <f t="shared" si="29"/>
        <v>0</v>
      </c>
      <c r="G233" s="90"/>
      <c r="H233" s="40">
        <f t="shared" si="35"/>
        <v>0</v>
      </c>
      <c r="I233" s="66">
        <f t="shared" si="30"/>
        <v>0</v>
      </c>
      <c r="J233" s="59"/>
      <c r="K233" s="143">
        <f t="shared" si="31"/>
        <v>0</v>
      </c>
      <c r="L233" s="62"/>
      <c r="M233" s="62"/>
      <c r="N233" s="62">
        <f t="shared" si="32"/>
        <v>0</v>
      </c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</row>
    <row r="234" spans="2:25" x14ac:dyDescent="0.35">
      <c r="B234" s="76">
        <f t="shared" si="33"/>
        <v>0</v>
      </c>
      <c r="C234" s="83">
        <f t="shared" si="34"/>
        <v>0</v>
      </c>
      <c r="D234" s="41">
        <f t="shared" si="27"/>
        <v>0</v>
      </c>
      <c r="E234" s="66">
        <f t="shared" si="28"/>
        <v>0</v>
      </c>
      <c r="F234" s="90">
        <f t="shared" si="29"/>
        <v>0</v>
      </c>
      <c r="G234" s="90"/>
      <c r="H234" s="40">
        <f t="shared" si="35"/>
        <v>0</v>
      </c>
      <c r="I234" s="66">
        <f t="shared" si="30"/>
        <v>0</v>
      </c>
      <c r="J234" s="59"/>
      <c r="K234" s="143">
        <f t="shared" si="31"/>
        <v>0</v>
      </c>
      <c r="L234" s="62"/>
      <c r="M234" s="62"/>
      <c r="N234" s="62">
        <f t="shared" si="32"/>
        <v>0</v>
      </c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</row>
    <row r="235" spans="2:25" x14ac:dyDescent="0.35">
      <c r="B235" s="76">
        <f t="shared" si="33"/>
        <v>0</v>
      </c>
      <c r="C235" s="83">
        <f t="shared" si="34"/>
        <v>0</v>
      </c>
      <c r="D235" s="41">
        <f t="shared" si="27"/>
        <v>0</v>
      </c>
      <c r="E235" s="66">
        <f t="shared" si="28"/>
        <v>0</v>
      </c>
      <c r="F235" s="90">
        <f t="shared" si="29"/>
        <v>0</v>
      </c>
      <c r="G235" s="90"/>
      <c r="H235" s="40">
        <f t="shared" si="35"/>
        <v>0</v>
      </c>
      <c r="I235" s="66">
        <f t="shared" si="30"/>
        <v>0</v>
      </c>
      <c r="J235" s="59"/>
      <c r="K235" s="143">
        <f t="shared" si="31"/>
        <v>0</v>
      </c>
      <c r="L235" s="62"/>
      <c r="M235" s="62"/>
      <c r="N235" s="62">
        <f t="shared" si="32"/>
        <v>0</v>
      </c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</row>
    <row r="236" spans="2:25" x14ac:dyDescent="0.35">
      <c r="B236" s="76">
        <f t="shared" si="33"/>
        <v>0</v>
      </c>
      <c r="C236" s="83">
        <f t="shared" si="34"/>
        <v>0</v>
      </c>
      <c r="D236" s="41">
        <f t="shared" si="27"/>
        <v>0</v>
      </c>
      <c r="E236" s="66">
        <f t="shared" si="28"/>
        <v>0</v>
      </c>
      <c r="F236" s="90">
        <f t="shared" si="29"/>
        <v>0</v>
      </c>
      <c r="G236" s="90"/>
      <c r="H236" s="40">
        <f t="shared" si="35"/>
        <v>0</v>
      </c>
      <c r="I236" s="66">
        <f t="shared" si="30"/>
        <v>0</v>
      </c>
      <c r="J236" s="59"/>
      <c r="K236" s="143">
        <f t="shared" si="31"/>
        <v>0</v>
      </c>
      <c r="L236" s="62"/>
      <c r="M236" s="62"/>
      <c r="N236" s="62">
        <f t="shared" si="32"/>
        <v>0</v>
      </c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</row>
    <row r="237" spans="2:25" x14ac:dyDescent="0.35">
      <c r="B237" s="76">
        <f t="shared" si="33"/>
        <v>0</v>
      </c>
      <c r="C237" s="83">
        <f t="shared" si="34"/>
        <v>0</v>
      </c>
      <c r="D237" s="41">
        <f t="shared" si="27"/>
        <v>0</v>
      </c>
      <c r="E237" s="66">
        <f t="shared" si="28"/>
        <v>0</v>
      </c>
      <c r="F237" s="90">
        <f t="shared" si="29"/>
        <v>0</v>
      </c>
      <c r="G237" s="90"/>
      <c r="H237" s="40">
        <f t="shared" si="35"/>
        <v>0</v>
      </c>
      <c r="I237" s="66">
        <f t="shared" si="30"/>
        <v>0</v>
      </c>
      <c r="J237" s="59"/>
      <c r="K237" s="143">
        <f t="shared" si="31"/>
        <v>0</v>
      </c>
      <c r="L237" s="62"/>
      <c r="M237" s="62"/>
      <c r="N237" s="62">
        <f t="shared" si="32"/>
        <v>0</v>
      </c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</row>
    <row r="238" spans="2:25" x14ac:dyDescent="0.35">
      <c r="B238" s="76">
        <f t="shared" si="33"/>
        <v>0</v>
      </c>
      <c r="C238" s="83">
        <f t="shared" si="34"/>
        <v>0</v>
      </c>
      <c r="D238" s="41">
        <f t="shared" si="27"/>
        <v>0</v>
      </c>
      <c r="E238" s="66">
        <f t="shared" si="28"/>
        <v>0</v>
      </c>
      <c r="F238" s="90">
        <f t="shared" si="29"/>
        <v>0</v>
      </c>
      <c r="G238" s="90"/>
      <c r="H238" s="40">
        <f t="shared" si="35"/>
        <v>0</v>
      </c>
      <c r="I238" s="66">
        <f t="shared" si="30"/>
        <v>0</v>
      </c>
      <c r="J238" s="59"/>
      <c r="K238" s="143">
        <f t="shared" si="31"/>
        <v>0</v>
      </c>
      <c r="L238" s="62"/>
      <c r="M238" s="62"/>
      <c r="N238" s="62">
        <f t="shared" si="32"/>
        <v>0</v>
      </c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</row>
    <row r="239" spans="2:25" x14ac:dyDescent="0.35">
      <c r="B239" s="76">
        <f t="shared" si="33"/>
        <v>0</v>
      </c>
      <c r="C239" s="83">
        <f t="shared" si="34"/>
        <v>0</v>
      </c>
      <c r="D239" s="41">
        <f t="shared" si="27"/>
        <v>0</v>
      </c>
      <c r="E239" s="66">
        <f t="shared" si="28"/>
        <v>0</v>
      </c>
      <c r="F239" s="90">
        <f t="shared" si="29"/>
        <v>0</v>
      </c>
      <c r="G239" s="90"/>
      <c r="H239" s="40">
        <f t="shared" si="35"/>
        <v>0</v>
      </c>
      <c r="I239" s="66">
        <f t="shared" si="30"/>
        <v>0</v>
      </c>
      <c r="J239" s="59"/>
      <c r="K239" s="143">
        <f t="shared" si="31"/>
        <v>0</v>
      </c>
      <c r="L239" s="62"/>
      <c r="M239" s="62"/>
      <c r="N239" s="62">
        <f t="shared" si="32"/>
        <v>0</v>
      </c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</row>
    <row r="240" spans="2:25" x14ac:dyDescent="0.35">
      <c r="B240" s="76">
        <f t="shared" si="33"/>
        <v>0</v>
      </c>
      <c r="C240" s="83">
        <f t="shared" si="34"/>
        <v>0</v>
      </c>
      <c r="D240" s="41">
        <f t="shared" si="27"/>
        <v>0</v>
      </c>
      <c r="E240" s="66">
        <f t="shared" si="28"/>
        <v>0</v>
      </c>
      <c r="F240" s="90">
        <f t="shared" si="29"/>
        <v>0</v>
      </c>
      <c r="G240" s="90"/>
      <c r="H240" s="40">
        <f t="shared" si="35"/>
        <v>0</v>
      </c>
      <c r="I240" s="66">
        <f t="shared" si="30"/>
        <v>0</v>
      </c>
      <c r="J240" s="59"/>
      <c r="K240" s="143">
        <f t="shared" si="31"/>
        <v>0</v>
      </c>
      <c r="L240" s="62"/>
      <c r="M240" s="62"/>
      <c r="N240" s="62">
        <f t="shared" si="32"/>
        <v>0</v>
      </c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</row>
    <row r="241" spans="2:25" x14ac:dyDescent="0.35">
      <c r="B241" s="76">
        <f t="shared" si="33"/>
        <v>0</v>
      </c>
      <c r="C241" s="83">
        <f t="shared" si="34"/>
        <v>0</v>
      </c>
      <c r="D241" s="41">
        <f t="shared" si="27"/>
        <v>0</v>
      </c>
      <c r="E241" s="66">
        <f t="shared" si="28"/>
        <v>0</v>
      </c>
      <c r="F241" s="90">
        <f t="shared" si="29"/>
        <v>0</v>
      </c>
      <c r="G241" s="90"/>
      <c r="H241" s="40">
        <f t="shared" si="35"/>
        <v>0</v>
      </c>
      <c r="I241" s="66">
        <f t="shared" si="30"/>
        <v>0</v>
      </c>
      <c r="J241" s="59"/>
      <c r="K241" s="143">
        <f t="shared" si="31"/>
        <v>0</v>
      </c>
      <c r="L241" s="62"/>
      <c r="M241" s="62"/>
      <c r="N241" s="62">
        <f t="shared" si="32"/>
        <v>0</v>
      </c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</row>
    <row r="242" spans="2:25" x14ac:dyDescent="0.35">
      <c r="B242" s="76">
        <f t="shared" si="33"/>
        <v>0</v>
      </c>
      <c r="C242" s="83">
        <f t="shared" si="34"/>
        <v>0</v>
      </c>
      <c r="D242" s="41">
        <f t="shared" si="27"/>
        <v>0</v>
      </c>
      <c r="E242" s="66">
        <f t="shared" si="28"/>
        <v>0</v>
      </c>
      <c r="F242" s="90">
        <f t="shared" si="29"/>
        <v>0</v>
      </c>
      <c r="G242" s="90"/>
      <c r="H242" s="40">
        <f t="shared" si="35"/>
        <v>0</v>
      </c>
      <c r="I242" s="66">
        <f t="shared" si="30"/>
        <v>0</v>
      </c>
      <c r="J242" s="59"/>
      <c r="K242" s="143">
        <f t="shared" si="31"/>
        <v>0</v>
      </c>
      <c r="L242" s="62"/>
      <c r="M242" s="62"/>
      <c r="N242" s="62">
        <f t="shared" si="32"/>
        <v>0</v>
      </c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</row>
    <row r="243" spans="2:25" x14ac:dyDescent="0.35">
      <c r="B243" s="76">
        <f t="shared" si="33"/>
        <v>0</v>
      </c>
      <c r="C243" s="83">
        <f t="shared" si="34"/>
        <v>0</v>
      </c>
      <c r="D243" s="41">
        <f t="shared" si="27"/>
        <v>0</v>
      </c>
      <c r="E243" s="66">
        <f t="shared" si="28"/>
        <v>0</v>
      </c>
      <c r="F243" s="90">
        <f t="shared" si="29"/>
        <v>0</v>
      </c>
      <c r="G243" s="90"/>
      <c r="H243" s="40">
        <f t="shared" si="35"/>
        <v>0</v>
      </c>
      <c r="I243" s="66">
        <f t="shared" si="30"/>
        <v>0</v>
      </c>
      <c r="J243" s="59"/>
      <c r="K243" s="143">
        <f t="shared" si="31"/>
        <v>0</v>
      </c>
      <c r="L243" s="62"/>
      <c r="M243" s="62"/>
      <c r="N243" s="62">
        <f t="shared" si="32"/>
        <v>0</v>
      </c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</row>
    <row r="244" spans="2:25" x14ac:dyDescent="0.35">
      <c r="B244" s="76">
        <f t="shared" si="33"/>
        <v>0</v>
      </c>
      <c r="C244" s="83">
        <f t="shared" si="34"/>
        <v>0</v>
      </c>
      <c r="D244" s="41">
        <f t="shared" si="27"/>
        <v>0</v>
      </c>
      <c r="E244" s="66">
        <f t="shared" si="28"/>
        <v>0</v>
      </c>
      <c r="F244" s="90">
        <f t="shared" si="29"/>
        <v>0</v>
      </c>
      <c r="G244" s="90"/>
      <c r="H244" s="40">
        <f t="shared" si="35"/>
        <v>0</v>
      </c>
      <c r="I244" s="66">
        <f t="shared" si="30"/>
        <v>0</v>
      </c>
      <c r="J244" s="59"/>
      <c r="K244" s="143">
        <f t="shared" si="31"/>
        <v>0</v>
      </c>
      <c r="L244" s="62"/>
      <c r="M244" s="62"/>
      <c r="N244" s="62">
        <f t="shared" si="32"/>
        <v>0</v>
      </c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</row>
    <row r="245" spans="2:25" x14ac:dyDescent="0.35">
      <c r="B245" s="76">
        <f t="shared" si="33"/>
        <v>0</v>
      </c>
      <c r="C245" s="83">
        <f t="shared" si="34"/>
        <v>0</v>
      </c>
      <c r="D245" s="41">
        <f t="shared" si="27"/>
        <v>0</v>
      </c>
      <c r="E245" s="66">
        <f t="shared" si="28"/>
        <v>0</v>
      </c>
      <c r="F245" s="90">
        <f t="shared" si="29"/>
        <v>0</v>
      </c>
      <c r="G245" s="90"/>
      <c r="H245" s="40">
        <f t="shared" si="35"/>
        <v>0</v>
      </c>
      <c r="I245" s="66">
        <f t="shared" si="30"/>
        <v>0</v>
      </c>
      <c r="J245" s="59"/>
      <c r="K245" s="143">
        <f t="shared" si="31"/>
        <v>0</v>
      </c>
      <c r="L245" s="62"/>
      <c r="M245" s="62"/>
      <c r="N245" s="62">
        <f t="shared" si="32"/>
        <v>0</v>
      </c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</row>
    <row r="246" spans="2:25" x14ac:dyDescent="0.35">
      <c r="B246" s="76">
        <f t="shared" si="33"/>
        <v>0</v>
      </c>
      <c r="C246" s="83">
        <f t="shared" si="34"/>
        <v>0</v>
      </c>
      <c r="D246" s="41">
        <f t="shared" si="27"/>
        <v>0</v>
      </c>
      <c r="E246" s="66">
        <f t="shared" si="28"/>
        <v>0</v>
      </c>
      <c r="F246" s="90">
        <f t="shared" si="29"/>
        <v>0</v>
      </c>
      <c r="G246" s="90"/>
      <c r="H246" s="40">
        <f t="shared" si="35"/>
        <v>0</v>
      </c>
      <c r="I246" s="66">
        <f t="shared" si="30"/>
        <v>0</v>
      </c>
      <c r="J246" s="59"/>
      <c r="K246" s="143">
        <f t="shared" si="31"/>
        <v>0</v>
      </c>
      <c r="L246" s="62"/>
      <c r="M246" s="62"/>
      <c r="N246" s="62">
        <f t="shared" si="32"/>
        <v>0</v>
      </c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</row>
    <row r="247" spans="2:25" x14ac:dyDescent="0.35">
      <c r="B247" s="76">
        <f t="shared" si="33"/>
        <v>0</v>
      </c>
      <c r="C247" s="83">
        <f t="shared" si="34"/>
        <v>0</v>
      </c>
      <c r="D247" s="41">
        <f t="shared" si="27"/>
        <v>0</v>
      </c>
      <c r="E247" s="66">
        <f t="shared" si="28"/>
        <v>0</v>
      </c>
      <c r="F247" s="90">
        <f t="shared" si="29"/>
        <v>0</v>
      </c>
      <c r="G247" s="90"/>
      <c r="H247" s="40">
        <f t="shared" si="35"/>
        <v>0</v>
      </c>
      <c r="I247" s="66">
        <f t="shared" si="30"/>
        <v>0</v>
      </c>
      <c r="J247" s="59"/>
      <c r="K247" s="143">
        <f t="shared" si="31"/>
        <v>0</v>
      </c>
      <c r="L247" s="62"/>
      <c r="M247" s="62"/>
      <c r="N247" s="62">
        <f t="shared" si="32"/>
        <v>0</v>
      </c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</row>
    <row r="248" spans="2:25" x14ac:dyDescent="0.35">
      <c r="B248" s="76">
        <f t="shared" si="33"/>
        <v>0</v>
      </c>
      <c r="C248" s="83">
        <f t="shared" si="34"/>
        <v>0</v>
      </c>
      <c r="D248" s="41">
        <f t="shared" si="27"/>
        <v>0</v>
      </c>
      <c r="E248" s="66">
        <f t="shared" si="28"/>
        <v>0</v>
      </c>
      <c r="F248" s="90">
        <f t="shared" si="29"/>
        <v>0</v>
      </c>
      <c r="G248" s="90"/>
      <c r="H248" s="40">
        <f t="shared" si="35"/>
        <v>0</v>
      </c>
      <c r="I248" s="66">
        <f t="shared" si="30"/>
        <v>0</v>
      </c>
      <c r="J248" s="59"/>
      <c r="K248" s="143">
        <f t="shared" si="31"/>
        <v>0</v>
      </c>
      <c r="L248" s="62"/>
      <c r="M248" s="62"/>
      <c r="N248" s="62">
        <f t="shared" si="32"/>
        <v>0</v>
      </c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</row>
    <row r="249" spans="2:25" x14ac:dyDescent="0.35">
      <c r="B249" s="76">
        <f t="shared" si="33"/>
        <v>0</v>
      </c>
      <c r="C249" s="83">
        <f t="shared" si="34"/>
        <v>0</v>
      </c>
      <c r="D249" s="41">
        <f t="shared" si="27"/>
        <v>0</v>
      </c>
      <c r="E249" s="66">
        <f t="shared" si="28"/>
        <v>0</v>
      </c>
      <c r="F249" s="90">
        <f t="shared" si="29"/>
        <v>0</v>
      </c>
      <c r="G249" s="90"/>
      <c r="H249" s="40">
        <f t="shared" si="35"/>
        <v>0</v>
      </c>
      <c r="I249" s="66">
        <f t="shared" si="30"/>
        <v>0</v>
      </c>
      <c r="J249" s="59"/>
      <c r="K249" s="143">
        <f t="shared" si="31"/>
        <v>0</v>
      </c>
      <c r="L249" s="62"/>
      <c r="M249" s="62"/>
      <c r="N249" s="62">
        <f t="shared" si="32"/>
        <v>0</v>
      </c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</row>
    <row r="250" spans="2:25" x14ac:dyDescent="0.35">
      <c r="B250" s="76">
        <f t="shared" si="33"/>
        <v>0</v>
      </c>
      <c r="C250" s="83">
        <f t="shared" si="34"/>
        <v>0</v>
      </c>
      <c r="D250" s="41">
        <f t="shared" si="27"/>
        <v>0</v>
      </c>
      <c r="E250" s="66">
        <f t="shared" si="28"/>
        <v>0</v>
      </c>
      <c r="F250" s="90">
        <f t="shared" si="29"/>
        <v>0</v>
      </c>
      <c r="G250" s="90"/>
      <c r="H250" s="40">
        <f t="shared" si="35"/>
        <v>0</v>
      </c>
      <c r="I250" s="66">
        <f t="shared" si="30"/>
        <v>0</v>
      </c>
      <c r="J250" s="59"/>
      <c r="K250" s="143">
        <f t="shared" si="31"/>
        <v>0</v>
      </c>
      <c r="L250" s="62"/>
      <c r="M250" s="62"/>
      <c r="N250" s="62">
        <f t="shared" si="32"/>
        <v>0</v>
      </c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</row>
    <row r="251" spans="2:25" x14ac:dyDescent="0.35">
      <c r="B251" s="76">
        <f t="shared" si="33"/>
        <v>0</v>
      </c>
      <c r="C251" s="83">
        <f t="shared" si="34"/>
        <v>0</v>
      </c>
      <c r="D251" s="41">
        <f t="shared" si="27"/>
        <v>0</v>
      </c>
      <c r="E251" s="66">
        <f t="shared" si="28"/>
        <v>0</v>
      </c>
      <c r="F251" s="90">
        <f t="shared" si="29"/>
        <v>0</v>
      </c>
      <c r="G251" s="90"/>
      <c r="H251" s="40">
        <f t="shared" si="35"/>
        <v>0</v>
      </c>
      <c r="I251" s="66">
        <f t="shared" si="30"/>
        <v>0</v>
      </c>
      <c r="J251" s="59"/>
      <c r="K251" s="143">
        <f t="shared" si="31"/>
        <v>0</v>
      </c>
      <c r="L251" s="62"/>
      <c r="M251" s="62"/>
      <c r="N251" s="62">
        <f t="shared" si="32"/>
        <v>0</v>
      </c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</row>
    <row r="252" spans="2:25" x14ac:dyDescent="0.35">
      <c r="B252" s="76">
        <f t="shared" si="33"/>
        <v>0</v>
      </c>
      <c r="C252" s="83">
        <f t="shared" si="34"/>
        <v>0</v>
      </c>
      <c r="D252" s="41">
        <f t="shared" si="27"/>
        <v>0</v>
      </c>
      <c r="E252" s="66">
        <f t="shared" si="28"/>
        <v>0</v>
      </c>
      <c r="F252" s="90">
        <f t="shared" si="29"/>
        <v>0</v>
      </c>
      <c r="G252" s="90"/>
      <c r="H252" s="40">
        <f t="shared" si="35"/>
        <v>0</v>
      </c>
      <c r="I252" s="66">
        <f t="shared" si="30"/>
        <v>0</v>
      </c>
      <c r="J252" s="59"/>
      <c r="K252" s="143">
        <f t="shared" si="31"/>
        <v>0</v>
      </c>
      <c r="L252" s="62"/>
      <c r="M252" s="62"/>
      <c r="N252" s="62">
        <f t="shared" si="32"/>
        <v>0</v>
      </c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</row>
    <row r="253" spans="2:25" x14ac:dyDescent="0.35">
      <c r="B253" s="76">
        <f t="shared" si="33"/>
        <v>0</v>
      </c>
      <c r="C253" s="83">
        <f t="shared" si="34"/>
        <v>0</v>
      </c>
      <c r="D253" s="41">
        <f t="shared" si="27"/>
        <v>0</v>
      </c>
      <c r="E253" s="66">
        <f t="shared" si="28"/>
        <v>0</v>
      </c>
      <c r="F253" s="90">
        <f t="shared" si="29"/>
        <v>0</v>
      </c>
      <c r="G253" s="90"/>
      <c r="H253" s="40">
        <f t="shared" si="35"/>
        <v>0</v>
      </c>
      <c r="I253" s="66">
        <f t="shared" si="30"/>
        <v>0</v>
      </c>
      <c r="J253" s="59"/>
      <c r="K253" s="143">
        <f t="shared" si="31"/>
        <v>0</v>
      </c>
      <c r="L253" s="62"/>
      <c r="M253" s="62"/>
      <c r="N253" s="62">
        <f t="shared" si="32"/>
        <v>0</v>
      </c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</row>
    <row r="254" spans="2:25" x14ac:dyDescent="0.35">
      <c r="B254" s="76">
        <f t="shared" si="33"/>
        <v>0</v>
      </c>
      <c r="C254" s="83">
        <f t="shared" si="34"/>
        <v>0</v>
      </c>
      <c r="D254" s="41">
        <f t="shared" si="27"/>
        <v>0</v>
      </c>
      <c r="E254" s="66">
        <f t="shared" si="28"/>
        <v>0</v>
      </c>
      <c r="F254" s="90">
        <f t="shared" si="29"/>
        <v>0</v>
      </c>
      <c r="G254" s="90"/>
      <c r="H254" s="40">
        <f t="shared" si="35"/>
        <v>0</v>
      </c>
      <c r="I254" s="66">
        <f t="shared" si="30"/>
        <v>0</v>
      </c>
      <c r="J254" s="59"/>
      <c r="K254" s="143">
        <f t="shared" si="31"/>
        <v>0</v>
      </c>
      <c r="L254" s="62"/>
      <c r="M254" s="62"/>
      <c r="N254" s="62">
        <f t="shared" si="32"/>
        <v>0</v>
      </c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</row>
    <row r="255" spans="2:25" x14ac:dyDescent="0.35">
      <c r="B255" s="76">
        <f t="shared" si="33"/>
        <v>0</v>
      </c>
      <c r="C255" s="83">
        <f t="shared" si="34"/>
        <v>0</v>
      </c>
      <c r="D255" s="41">
        <f t="shared" si="27"/>
        <v>0</v>
      </c>
      <c r="E255" s="66">
        <f t="shared" si="28"/>
        <v>0</v>
      </c>
      <c r="F255" s="90">
        <f t="shared" si="29"/>
        <v>0</v>
      </c>
      <c r="G255" s="90"/>
      <c r="H255" s="40">
        <f t="shared" si="35"/>
        <v>0</v>
      </c>
      <c r="I255" s="66">
        <f t="shared" si="30"/>
        <v>0</v>
      </c>
      <c r="J255" s="59"/>
      <c r="K255" s="143">
        <f t="shared" si="31"/>
        <v>0</v>
      </c>
      <c r="L255" s="62"/>
      <c r="M255" s="62"/>
      <c r="N255" s="62">
        <f t="shared" si="32"/>
        <v>0</v>
      </c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</row>
    <row r="256" spans="2:25" x14ac:dyDescent="0.35">
      <c r="B256" s="76">
        <f t="shared" si="33"/>
        <v>0</v>
      </c>
      <c r="C256" s="83">
        <f t="shared" si="34"/>
        <v>0</v>
      </c>
      <c r="D256" s="41">
        <f t="shared" si="27"/>
        <v>0</v>
      </c>
      <c r="E256" s="66">
        <f t="shared" si="28"/>
        <v>0</v>
      </c>
      <c r="F256" s="90">
        <f t="shared" si="29"/>
        <v>0</v>
      </c>
      <c r="G256" s="90"/>
      <c r="H256" s="40">
        <f t="shared" si="35"/>
        <v>0</v>
      </c>
      <c r="I256" s="66">
        <f t="shared" si="30"/>
        <v>0</v>
      </c>
      <c r="J256" s="59"/>
      <c r="K256" s="143">
        <f t="shared" si="31"/>
        <v>0</v>
      </c>
      <c r="L256" s="62"/>
      <c r="M256" s="62"/>
      <c r="N256" s="62">
        <f t="shared" si="32"/>
        <v>0</v>
      </c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</row>
    <row r="257" spans="2:25" x14ac:dyDescent="0.35">
      <c r="B257" s="76">
        <f t="shared" si="33"/>
        <v>0</v>
      </c>
      <c r="C257" s="83">
        <f t="shared" si="34"/>
        <v>0</v>
      </c>
      <c r="D257" s="41">
        <f t="shared" si="27"/>
        <v>0</v>
      </c>
      <c r="E257" s="66">
        <f t="shared" si="28"/>
        <v>0</v>
      </c>
      <c r="F257" s="90">
        <f t="shared" si="29"/>
        <v>0</v>
      </c>
      <c r="G257" s="90"/>
      <c r="H257" s="40">
        <f t="shared" si="35"/>
        <v>0</v>
      </c>
      <c r="I257" s="66">
        <f t="shared" si="30"/>
        <v>0</v>
      </c>
      <c r="J257" s="59"/>
      <c r="K257" s="143">
        <f t="shared" si="31"/>
        <v>0</v>
      </c>
      <c r="L257" s="62"/>
      <c r="M257" s="62"/>
      <c r="N257" s="62">
        <f t="shared" si="32"/>
        <v>0</v>
      </c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</row>
    <row r="258" spans="2:25" x14ac:dyDescent="0.35">
      <c r="B258" s="76">
        <f t="shared" si="33"/>
        <v>0</v>
      </c>
      <c r="C258" s="83">
        <f t="shared" si="34"/>
        <v>0</v>
      </c>
      <c r="D258" s="41">
        <f t="shared" si="27"/>
        <v>0</v>
      </c>
      <c r="E258" s="66">
        <f t="shared" si="28"/>
        <v>0</v>
      </c>
      <c r="F258" s="90">
        <f t="shared" si="29"/>
        <v>0</v>
      </c>
      <c r="G258" s="90"/>
      <c r="H258" s="40">
        <f t="shared" si="35"/>
        <v>0</v>
      </c>
      <c r="I258" s="66">
        <f t="shared" si="30"/>
        <v>0</v>
      </c>
      <c r="J258" s="59"/>
      <c r="K258" s="143">
        <f t="shared" si="31"/>
        <v>0</v>
      </c>
      <c r="L258" s="62"/>
      <c r="M258" s="62"/>
      <c r="N258" s="62">
        <f t="shared" si="32"/>
        <v>0</v>
      </c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</row>
    <row r="259" spans="2:25" x14ac:dyDescent="0.35">
      <c r="B259" s="76">
        <f t="shared" si="33"/>
        <v>0</v>
      </c>
      <c r="C259" s="83">
        <f t="shared" si="34"/>
        <v>0</v>
      </c>
      <c r="D259" s="41">
        <f t="shared" si="27"/>
        <v>0</v>
      </c>
      <c r="E259" s="66">
        <f t="shared" si="28"/>
        <v>0</v>
      </c>
      <c r="F259" s="90">
        <f t="shared" si="29"/>
        <v>0</v>
      </c>
      <c r="G259" s="90"/>
      <c r="H259" s="40">
        <f t="shared" si="35"/>
        <v>0</v>
      </c>
      <c r="I259" s="66">
        <f t="shared" si="30"/>
        <v>0</v>
      </c>
      <c r="J259" s="59"/>
      <c r="K259" s="143">
        <f t="shared" si="31"/>
        <v>0</v>
      </c>
      <c r="L259" s="62"/>
      <c r="M259" s="62"/>
      <c r="N259" s="62">
        <f t="shared" si="32"/>
        <v>0</v>
      </c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</row>
    <row r="260" spans="2:25" x14ac:dyDescent="0.35">
      <c r="B260" s="76">
        <f t="shared" si="33"/>
        <v>0</v>
      </c>
      <c r="C260" s="83">
        <f t="shared" si="34"/>
        <v>0</v>
      </c>
      <c r="D260" s="41">
        <f t="shared" si="27"/>
        <v>0</v>
      </c>
      <c r="E260" s="66">
        <f t="shared" si="28"/>
        <v>0</v>
      </c>
      <c r="F260" s="90">
        <f t="shared" si="29"/>
        <v>0</v>
      </c>
      <c r="G260" s="90"/>
      <c r="H260" s="40">
        <f t="shared" si="35"/>
        <v>0</v>
      </c>
      <c r="I260" s="66">
        <f t="shared" si="30"/>
        <v>0</v>
      </c>
      <c r="J260" s="59"/>
      <c r="K260" s="143">
        <f t="shared" si="31"/>
        <v>0</v>
      </c>
      <c r="L260" s="62"/>
      <c r="M260" s="62"/>
      <c r="N260" s="62">
        <f t="shared" si="32"/>
        <v>0</v>
      </c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</row>
    <row r="261" spans="2:25" x14ac:dyDescent="0.35">
      <c r="B261" s="76">
        <f t="shared" si="33"/>
        <v>0</v>
      </c>
      <c r="C261" s="83">
        <f t="shared" si="34"/>
        <v>0</v>
      </c>
      <c r="D261" s="41">
        <f t="shared" si="27"/>
        <v>0</v>
      </c>
      <c r="E261" s="66">
        <f t="shared" si="28"/>
        <v>0</v>
      </c>
      <c r="F261" s="90">
        <f t="shared" si="29"/>
        <v>0</v>
      </c>
      <c r="G261" s="90"/>
      <c r="H261" s="40">
        <f t="shared" si="35"/>
        <v>0</v>
      </c>
      <c r="I261" s="66">
        <f t="shared" si="30"/>
        <v>0</v>
      </c>
      <c r="J261" s="59"/>
      <c r="K261" s="143">
        <f t="shared" si="31"/>
        <v>0</v>
      </c>
      <c r="L261" s="62"/>
      <c r="M261" s="62"/>
      <c r="N261" s="62">
        <f t="shared" si="32"/>
        <v>0</v>
      </c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</row>
    <row r="262" spans="2:25" x14ac:dyDescent="0.35">
      <c r="B262" s="76">
        <f t="shared" si="33"/>
        <v>0</v>
      </c>
      <c r="C262" s="83">
        <f t="shared" si="34"/>
        <v>0</v>
      </c>
      <c r="D262" s="41">
        <f t="shared" si="27"/>
        <v>0</v>
      </c>
      <c r="E262" s="66">
        <f t="shared" si="28"/>
        <v>0</v>
      </c>
      <c r="F262" s="90">
        <f t="shared" si="29"/>
        <v>0</v>
      </c>
      <c r="G262" s="90"/>
      <c r="H262" s="40">
        <f t="shared" si="35"/>
        <v>0</v>
      </c>
      <c r="I262" s="66">
        <f t="shared" si="30"/>
        <v>0</v>
      </c>
      <c r="J262" s="59"/>
      <c r="K262" s="143">
        <f t="shared" si="31"/>
        <v>0</v>
      </c>
      <c r="L262" s="62"/>
      <c r="M262" s="62"/>
      <c r="N262" s="62">
        <f t="shared" si="32"/>
        <v>0</v>
      </c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</row>
    <row r="263" spans="2:25" x14ac:dyDescent="0.35">
      <c r="B263" s="76">
        <f t="shared" si="33"/>
        <v>0</v>
      </c>
      <c r="C263" s="83">
        <f t="shared" si="34"/>
        <v>0</v>
      </c>
      <c r="D263" s="41">
        <f t="shared" si="27"/>
        <v>0</v>
      </c>
      <c r="E263" s="66">
        <f t="shared" si="28"/>
        <v>0</v>
      </c>
      <c r="F263" s="90">
        <f t="shared" si="29"/>
        <v>0</v>
      </c>
      <c r="G263" s="90"/>
      <c r="H263" s="40">
        <f t="shared" si="35"/>
        <v>0</v>
      </c>
      <c r="I263" s="66">
        <f t="shared" si="30"/>
        <v>0</v>
      </c>
      <c r="J263" s="59"/>
      <c r="K263" s="143">
        <f t="shared" si="31"/>
        <v>0</v>
      </c>
      <c r="L263" s="62"/>
      <c r="M263" s="62"/>
      <c r="N263" s="62">
        <f t="shared" si="32"/>
        <v>0</v>
      </c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</row>
    <row r="264" spans="2:25" x14ac:dyDescent="0.35">
      <c r="B264" s="76">
        <f t="shared" si="33"/>
        <v>0</v>
      </c>
      <c r="C264" s="83">
        <f t="shared" si="34"/>
        <v>0</v>
      </c>
      <c r="D264" s="41">
        <f t="shared" si="27"/>
        <v>0</v>
      </c>
      <c r="E264" s="66">
        <f t="shared" si="28"/>
        <v>0</v>
      </c>
      <c r="F264" s="90">
        <f t="shared" si="29"/>
        <v>0</v>
      </c>
      <c r="G264" s="90"/>
      <c r="H264" s="40">
        <f t="shared" si="35"/>
        <v>0</v>
      </c>
      <c r="I264" s="66">
        <f t="shared" si="30"/>
        <v>0</v>
      </c>
      <c r="J264" s="59"/>
      <c r="K264" s="143">
        <f t="shared" si="31"/>
        <v>0</v>
      </c>
      <c r="L264" s="62"/>
      <c r="M264" s="62"/>
      <c r="N264" s="62">
        <f t="shared" si="32"/>
        <v>0</v>
      </c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</row>
    <row r="265" spans="2:25" x14ac:dyDescent="0.35">
      <c r="B265" s="76">
        <f t="shared" si="33"/>
        <v>0</v>
      </c>
      <c r="C265" s="83">
        <f t="shared" si="34"/>
        <v>0</v>
      </c>
      <c r="D265" s="41">
        <f t="shared" si="27"/>
        <v>0</v>
      </c>
      <c r="E265" s="66">
        <f t="shared" si="28"/>
        <v>0</v>
      </c>
      <c r="F265" s="90">
        <f t="shared" si="29"/>
        <v>0</v>
      </c>
      <c r="G265" s="90"/>
      <c r="H265" s="40">
        <f t="shared" si="35"/>
        <v>0</v>
      </c>
      <c r="I265" s="66">
        <f t="shared" si="30"/>
        <v>0</v>
      </c>
      <c r="J265" s="59"/>
      <c r="K265" s="143">
        <f t="shared" si="31"/>
        <v>0</v>
      </c>
      <c r="L265" s="62"/>
      <c r="M265" s="62"/>
      <c r="N265" s="62">
        <f t="shared" si="32"/>
        <v>0</v>
      </c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</row>
    <row r="266" spans="2:25" x14ac:dyDescent="0.35">
      <c r="B266" s="76">
        <f t="shared" si="33"/>
        <v>0</v>
      </c>
      <c r="C266" s="83">
        <f t="shared" si="34"/>
        <v>0</v>
      </c>
      <c r="D266" s="41">
        <f t="shared" si="27"/>
        <v>0</v>
      </c>
      <c r="E266" s="66">
        <f t="shared" si="28"/>
        <v>0</v>
      </c>
      <c r="F266" s="90">
        <f t="shared" si="29"/>
        <v>0</v>
      </c>
      <c r="G266" s="90"/>
      <c r="H266" s="40">
        <f t="shared" si="35"/>
        <v>0</v>
      </c>
      <c r="I266" s="66">
        <f t="shared" si="30"/>
        <v>0</v>
      </c>
      <c r="J266" s="59"/>
      <c r="K266" s="143">
        <f t="shared" si="31"/>
        <v>0</v>
      </c>
      <c r="L266" s="62"/>
      <c r="M266" s="62"/>
      <c r="N266" s="62">
        <f t="shared" si="32"/>
        <v>0</v>
      </c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</row>
    <row r="267" spans="2:25" x14ac:dyDescent="0.35">
      <c r="B267" s="76">
        <f t="shared" si="33"/>
        <v>0</v>
      </c>
      <c r="C267" s="83">
        <f t="shared" si="34"/>
        <v>0</v>
      </c>
      <c r="D267" s="41">
        <f t="shared" si="27"/>
        <v>0</v>
      </c>
      <c r="E267" s="66">
        <f t="shared" si="28"/>
        <v>0</v>
      </c>
      <c r="F267" s="90">
        <f t="shared" si="29"/>
        <v>0</v>
      </c>
      <c r="G267" s="90"/>
      <c r="H267" s="40">
        <f t="shared" si="35"/>
        <v>0</v>
      </c>
      <c r="I267" s="66">
        <f t="shared" si="30"/>
        <v>0</v>
      </c>
      <c r="J267" s="59"/>
      <c r="K267" s="143">
        <f t="shared" si="31"/>
        <v>0</v>
      </c>
      <c r="L267" s="62"/>
      <c r="M267" s="62"/>
      <c r="N267" s="62">
        <f t="shared" si="32"/>
        <v>0</v>
      </c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</row>
    <row r="268" spans="2:25" x14ac:dyDescent="0.35">
      <c r="B268" s="76">
        <f t="shared" si="33"/>
        <v>0</v>
      </c>
      <c r="C268" s="83">
        <f t="shared" si="34"/>
        <v>0</v>
      </c>
      <c r="D268" s="41">
        <f t="shared" si="27"/>
        <v>0</v>
      </c>
      <c r="E268" s="66">
        <f t="shared" si="28"/>
        <v>0</v>
      </c>
      <c r="F268" s="90">
        <f t="shared" si="29"/>
        <v>0</v>
      </c>
      <c r="G268" s="90"/>
      <c r="H268" s="40">
        <f t="shared" si="35"/>
        <v>0</v>
      </c>
      <c r="I268" s="66">
        <f t="shared" si="30"/>
        <v>0</v>
      </c>
      <c r="J268" s="59"/>
      <c r="K268" s="143">
        <f t="shared" si="31"/>
        <v>0</v>
      </c>
      <c r="L268" s="62"/>
      <c r="M268" s="62"/>
      <c r="N268" s="62">
        <f t="shared" si="32"/>
        <v>0</v>
      </c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</row>
    <row r="269" spans="2:25" x14ac:dyDescent="0.35">
      <c r="B269" s="76">
        <f t="shared" si="33"/>
        <v>0</v>
      </c>
      <c r="C269" s="83">
        <f t="shared" si="34"/>
        <v>0</v>
      </c>
      <c r="D269" s="41">
        <f t="shared" si="27"/>
        <v>0</v>
      </c>
      <c r="E269" s="66">
        <f t="shared" si="28"/>
        <v>0</v>
      </c>
      <c r="F269" s="90">
        <f t="shared" si="29"/>
        <v>0</v>
      </c>
      <c r="G269" s="90"/>
      <c r="H269" s="40">
        <f t="shared" si="35"/>
        <v>0</v>
      </c>
      <c r="I269" s="66">
        <f t="shared" si="30"/>
        <v>0</v>
      </c>
      <c r="J269" s="59"/>
      <c r="K269" s="143">
        <f t="shared" si="31"/>
        <v>0</v>
      </c>
      <c r="L269" s="62"/>
      <c r="M269" s="62"/>
      <c r="N269" s="62">
        <f t="shared" si="32"/>
        <v>0</v>
      </c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</row>
    <row r="270" spans="2:25" x14ac:dyDescent="0.35">
      <c r="B270" s="76">
        <f t="shared" si="33"/>
        <v>0</v>
      </c>
      <c r="C270" s="83">
        <f t="shared" si="34"/>
        <v>0</v>
      </c>
      <c r="D270" s="41">
        <f t="shared" si="27"/>
        <v>0</v>
      </c>
      <c r="E270" s="66">
        <f t="shared" si="28"/>
        <v>0</v>
      </c>
      <c r="F270" s="90">
        <f t="shared" si="29"/>
        <v>0</v>
      </c>
      <c r="G270" s="90"/>
      <c r="H270" s="40">
        <f t="shared" si="35"/>
        <v>0</v>
      </c>
      <c r="I270" s="66">
        <f t="shared" si="30"/>
        <v>0</v>
      </c>
      <c r="J270" s="59"/>
      <c r="K270" s="143">
        <f t="shared" si="31"/>
        <v>0</v>
      </c>
      <c r="L270" s="62"/>
      <c r="M270" s="62"/>
      <c r="N270" s="62">
        <f t="shared" si="32"/>
        <v>0</v>
      </c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</row>
    <row r="271" spans="2:25" x14ac:dyDescent="0.35">
      <c r="B271" s="76">
        <f t="shared" si="33"/>
        <v>0</v>
      </c>
      <c r="C271" s="83">
        <f t="shared" si="34"/>
        <v>0</v>
      </c>
      <c r="D271" s="41">
        <f t="shared" si="27"/>
        <v>0</v>
      </c>
      <c r="E271" s="66">
        <f t="shared" si="28"/>
        <v>0</v>
      </c>
      <c r="F271" s="90">
        <f t="shared" si="29"/>
        <v>0</v>
      </c>
      <c r="G271" s="90"/>
      <c r="H271" s="40">
        <f t="shared" si="35"/>
        <v>0</v>
      </c>
      <c r="I271" s="66">
        <f t="shared" si="30"/>
        <v>0</v>
      </c>
      <c r="J271" s="59"/>
      <c r="K271" s="143">
        <f t="shared" si="31"/>
        <v>0</v>
      </c>
      <c r="L271" s="62"/>
      <c r="M271" s="62"/>
      <c r="N271" s="62">
        <f t="shared" si="32"/>
        <v>0</v>
      </c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</row>
    <row r="272" spans="2:25" x14ac:dyDescent="0.35">
      <c r="B272" s="76">
        <f t="shared" si="33"/>
        <v>0</v>
      </c>
      <c r="C272" s="83">
        <f t="shared" si="34"/>
        <v>0</v>
      </c>
      <c r="D272" s="41">
        <f t="shared" si="27"/>
        <v>0</v>
      </c>
      <c r="E272" s="66">
        <f t="shared" si="28"/>
        <v>0</v>
      </c>
      <c r="F272" s="90">
        <f t="shared" si="29"/>
        <v>0</v>
      </c>
      <c r="G272" s="90"/>
      <c r="H272" s="40">
        <f t="shared" si="35"/>
        <v>0</v>
      </c>
      <c r="I272" s="66">
        <f t="shared" si="30"/>
        <v>0</v>
      </c>
      <c r="J272" s="59"/>
      <c r="K272" s="143">
        <f t="shared" si="31"/>
        <v>0</v>
      </c>
      <c r="L272" s="62"/>
      <c r="M272" s="62"/>
      <c r="N272" s="62">
        <f t="shared" si="32"/>
        <v>0</v>
      </c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</row>
    <row r="273" spans="2:25" x14ac:dyDescent="0.35">
      <c r="B273" s="76">
        <f t="shared" si="33"/>
        <v>0</v>
      </c>
      <c r="C273" s="83">
        <f t="shared" si="34"/>
        <v>0</v>
      </c>
      <c r="D273" s="41">
        <f t="shared" si="27"/>
        <v>0</v>
      </c>
      <c r="E273" s="66">
        <f t="shared" si="28"/>
        <v>0</v>
      </c>
      <c r="F273" s="90">
        <f t="shared" si="29"/>
        <v>0</v>
      </c>
      <c r="G273" s="90"/>
      <c r="H273" s="40">
        <f t="shared" si="35"/>
        <v>0</v>
      </c>
      <c r="I273" s="66">
        <f t="shared" si="30"/>
        <v>0</v>
      </c>
      <c r="J273" s="59"/>
      <c r="K273" s="143">
        <f t="shared" si="31"/>
        <v>0</v>
      </c>
      <c r="L273" s="62"/>
      <c r="M273" s="62"/>
      <c r="N273" s="62">
        <f t="shared" si="32"/>
        <v>0</v>
      </c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</row>
    <row r="274" spans="2:25" x14ac:dyDescent="0.35">
      <c r="B274" s="76">
        <f t="shared" si="33"/>
        <v>0</v>
      </c>
      <c r="C274" s="83">
        <f t="shared" si="34"/>
        <v>0</v>
      </c>
      <c r="D274" s="41">
        <f t="shared" si="27"/>
        <v>0</v>
      </c>
      <c r="E274" s="66">
        <f t="shared" si="28"/>
        <v>0</v>
      </c>
      <c r="F274" s="90">
        <f t="shared" si="29"/>
        <v>0</v>
      </c>
      <c r="G274" s="90"/>
      <c r="H274" s="40">
        <f t="shared" si="35"/>
        <v>0</v>
      </c>
      <c r="I274" s="66">
        <f t="shared" si="30"/>
        <v>0</v>
      </c>
      <c r="J274" s="59"/>
      <c r="K274" s="143">
        <f t="shared" si="31"/>
        <v>0</v>
      </c>
      <c r="L274" s="62"/>
      <c r="M274" s="62"/>
      <c r="N274" s="62">
        <f t="shared" si="32"/>
        <v>0</v>
      </c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</row>
    <row r="275" spans="2:25" x14ac:dyDescent="0.35">
      <c r="B275" s="76">
        <f t="shared" si="33"/>
        <v>0</v>
      </c>
      <c r="C275" s="83">
        <f t="shared" si="34"/>
        <v>0</v>
      </c>
      <c r="D275" s="41">
        <f t="shared" si="27"/>
        <v>0</v>
      </c>
      <c r="E275" s="66">
        <f t="shared" si="28"/>
        <v>0</v>
      </c>
      <c r="F275" s="90">
        <f t="shared" si="29"/>
        <v>0</v>
      </c>
      <c r="G275" s="90"/>
      <c r="H275" s="40">
        <f t="shared" si="35"/>
        <v>0</v>
      </c>
      <c r="I275" s="66">
        <f t="shared" si="30"/>
        <v>0</v>
      </c>
      <c r="J275" s="59"/>
      <c r="K275" s="143">
        <f t="shared" si="31"/>
        <v>0</v>
      </c>
      <c r="L275" s="62"/>
      <c r="M275" s="62"/>
      <c r="N275" s="62">
        <f t="shared" si="32"/>
        <v>0</v>
      </c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</row>
    <row r="276" spans="2:25" x14ac:dyDescent="0.35">
      <c r="B276" s="76">
        <f t="shared" si="33"/>
        <v>0</v>
      </c>
      <c r="C276" s="83">
        <f t="shared" si="34"/>
        <v>0</v>
      </c>
      <c r="D276" s="41">
        <f t="shared" si="27"/>
        <v>0</v>
      </c>
      <c r="E276" s="66">
        <f t="shared" si="28"/>
        <v>0</v>
      </c>
      <c r="F276" s="90">
        <f t="shared" si="29"/>
        <v>0</v>
      </c>
      <c r="G276" s="90"/>
      <c r="H276" s="40">
        <f t="shared" si="35"/>
        <v>0</v>
      </c>
      <c r="I276" s="66">
        <f t="shared" si="30"/>
        <v>0</v>
      </c>
      <c r="J276" s="59"/>
      <c r="K276" s="143">
        <f t="shared" si="31"/>
        <v>0</v>
      </c>
      <c r="L276" s="62"/>
      <c r="M276" s="62"/>
      <c r="N276" s="62">
        <f t="shared" si="32"/>
        <v>0</v>
      </c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</row>
    <row r="277" spans="2:25" x14ac:dyDescent="0.35">
      <c r="B277" s="76">
        <f t="shared" si="33"/>
        <v>0</v>
      </c>
      <c r="C277" s="83">
        <f t="shared" si="34"/>
        <v>0</v>
      </c>
      <c r="D277" s="41">
        <f t="shared" ref="D277:D340" si="36">IF($B277&gt;0,$C277*$E$11,0)</f>
        <v>0</v>
      </c>
      <c r="E277" s="66">
        <f t="shared" si="28"/>
        <v>0</v>
      </c>
      <c r="F277" s="90">
        <f t="shared" si="29"/>
        <v>0</v>
      </c>
      <c r="G277" s="90"/>
      <c r="H277" s="40">
        <f t="shared" si="35"/>
        <v>0</v>
      </c>
      <c r="I277" s="66">
        <f t="shared" si="30"/>
        <v>0</v>
      </c>
      <c r="J277" s="59"/>
      <c r="K277" s="143">
        <f t="shared" si="31"/>
        <v>0</v>
      </c>
      <c r="L277" s="62"/>
      <c r="M277" s="62"/>
      <c r="N277" s="62">
        <f t="shared" si="32"/>
        <v>0</v>
      </c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</row>
    <row r="278" spans="2:25" x14ac:dyDescent="0.35">
      <c r="B278" s="76">
        <f t="shared" si="33"/>
        <v>0</v>
      </c>
      <c r="C278" s="83">
        <f t="shared" si="34"/>
        <v>0</v>
      </c>
      <c r="D278" s="41">
        <f t="shared" si="36"/>
        <v>0</v>
      </c>
      <c r="E278" s="66">
        <f t="shared" ref="E278:E341" si="37">IF($H$16,                      IF(OR($B278&gt;($E$15+$P$10),AND($B278&gt;0,$B278&lt;=$E$15)),                        ((((((($P$11+$E$16)*1*$P$12)/1728)*$E$12))*$E$11)+(((((24-$E$16)*1*$P$12)/1728)*$E$12)*(ROUNDUP(($E$11/$E$17),0)))+(((24*1*(($P$11+24-$E$16)*$E$17))/1728)*$E$12)),                             IF(AND($B278&gt;$E$15,$B278&lt;=($E$15+$P$10)),               (((((((($P$11+$E$16)*1*$P$12)/1728)-$C278)*$E$12))*$E$11)+(((((24-$E$16)*1*$P$12)/1728)*$E$12)*(ROUNDUP(($E$11/$E$17),0)))+(((24*1*(($P$11+24-$E$16)*$E$17))/1728)*$E$12)),                            0)),                                        IF(OR($B278&gt;($E$15+$P$10),AND($B278&gt;0,$B278&lt;=$E$15)),    ((((($P$11+$E$16)*1*$P$12)/1728)*$E$12))*$E$11,                     IF(AND($B278&gt;$E$15,$B278&lt;=($E$15+$P$10)),         (((((($P$11+$E$16)*1*$P$12)/1728)-$C278)*$E$12))*$E$11,                   0)))</f>
        <v>0</v>
      </c>
      <c r="F278" s="90">
        <f t="shared" ref="F278:F341" si="38">$E278+$D278</f>
        <v>0</v>
      </c>
      <c r="G278" s="90"/>
      <c r="H278" s="40">
        <f t="shared" si="35"/>
        <v>0</v>
      </c>
      <c r="I278" s="66">
        <f t="shared" ref="I278:I341" si="39">IF($B278&gt;0,$E$13+($B278/12),0)</f>
        <v>0</v>
      </c>
      <c r="J278" s="59"/>
      <c r="K278" s="143">
        <f t="shared" ref="K278:K299" si="40">K279+C278</f>
        <v>0</v>
      </c>
      <c r="L278" s="62"/>
      <c r="M278" s="62"/>
      <c r="N278" s="62">
        <f t="shared" ref="N278:N301" si="41">N279+F278</f>
        <v>0</v>
      </c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</row>
    <row r="279" spans="2:25" x14ac:dyDescent="0.35">
      <c r="B279" s="76">
        <f t="shared" ref="B279:B342" si="42">IF(B278&gt;0,  B278-1,  0)</f>
        <v>0</v>
      </c>
      <c r="C279" s="83">
        <f t="shared" ref="C279:C342" si="43">IF($E$8="SC-44",   IF(B279=44+$E$15,   0.0533,    IF(B279=43+$E$15,   0.1511,    IF(B279=42+$E$15,   0.311,    IF(B279=41+$E$15,    0.4443,   IF(B279=40+$E$15,     0.6576,       IF(B279=39+$E$15,    0.9419,      IF(B279=38+$E$15,   1.1374,    IF(B279=37+$E$15,    1.2885,     IF(B279=36+$E$15,   1.4218,       IF(B279=35+$E$15,     1.5462,      IF(B279=34+$E$15,   1.6528,      IF(B279=33+$E$15,  1.7684,     IF(B279=32+$E$15,   1.8572,      IF(B279=31+$E$15,   1.9372,     IF(B279=30+$E$15,    2.0083,     IF(B279=29+$E$15,   2.0705,      IF(B279=28+$E$15,    2.1327,     IF(B279=27+$E$15,   2.186,     IF(B279=26+$E$15,   2.2393,      IF(B279=25+$E$15,   2.2927,      IF(B279=24+$E$15,    2.346,     IF(B279=23+$E$15,    2.3993,     IF(B279=22+$E$15,    2.4348,     IF(B279=21+$E$15,    2.4882,      IF(B279=20+$E$15,    2.5237,      IF(B279=19+$E$15,   2.5504,        IF(B279=18+$E$15,    2.5948,      IF(B279=17+$E$15,    2.6214,     IF(B279=16+$E$15,    2.6481,     IF(B279=15+$E$15,   2.6748,       IF(B279=14+$E$15,     2.7103,    IF(B279=13+$E$15,     2.7281,      IF(B279=12+$E$15,       2.7636,     IF(B279=11+$E$15,    2.7814,                  IF(B279=10+$E$15,     2.8081,     IF(B279=9+$E$15,     2.8347,     IF(B279=8+$E$15,    2.8614,      IF(B279=7+$E$15,      2.8791,      IF(B279=6+$E$15,     2.9147,      IF(B279=5+$E$15,    3.1013,      IF(B279=4+$E$15,    2.8614,   IF(B279=3+$E$15,      3.0658,    IF(B279=2+$E$15,    3.128,      IF(B279=1+$E$15,    3.1991,    0)))))))))))))))))))))))))))))))))))))))))))),                                                                                           IF($E$8="SC-34W",    IF(B279=34+$E$15,     0.4371,     IF(B279=33+$E$15,   0.5229,      IF(B279=32+$E$15,    0.7973,     IF(B279=31+$E$15,    1.063,      IF(B279=30+$E$15,    1.2345,       IF(B279=29+$E$15,    1.3802,     IF(B279=28+$E$15,    1.5088,     IF(B279=27+$E$15,   1.6203,      IF(B279=26+$E$15,    1.7146,     IF(B279=25+$E$15,    1.8089,    IF(B279=24+$E$15,      1.886,    IF(B279=23+$E$15,    1.9546,     IF(B279=22+$E$15,  2.0232,    IF(B279=21+$E$15,    2.0918,    IF(B279=20+$E$15,     2.1432,     IF(B279=19+$E$15,   2.1947,     IF(B279=18+$E$15,   2.2461,     IF(B279=17+$E$15,   2.2975,      IF(B279=16+$E$15,   2.3318,       IF(B279=15+$E$15,   2.3661,        IF(B279=14+$E$15,    2.4004,       IF(B279=13+$E$15,    2.4433,         IF(B279=12+$E$15,    2.469,      IF(B279=11+$E$15,    2.4947,     IF(B279=10+$E$15,   2.5204,      IF(B279=9+$E$15,   2.5547,       IF(B279=8+$E$15,    2.5804,        IF(B279=7+$E$15,     2.5976,       IF(B279=6+$E$15,    2.6319,        IF(B279=5+$E$15,   2.649,      IF(B279=4+$E$15,    2.6662,     IF(B279=3+$E$15,    2.7005,      IF(B279=2+$E$15,    2.7519,       IF(B279=1+$E$15,    2.7433,        0)))))))))))))))))))))))))))))))))),                                                                                                                      IF($E$8="SC-34E",      IF(B279=34+$E$15,     0.447,     IF(B279=33+$E$15,   0.5453,      IF(B279=32+$E$15,    0.8313,     IF(B279=31+$E$15,    1.1084,      IF(B279=30+$E$15,    1.2872,       IF(B279=29+$E$15,    1.4392,     IF(B279=28+$E$15,    1.5733,     IF(B279=27+$E$15,   1.6895,      IF(B279=26+$E$15,    1.7878,     IF(B279=25+$E$15,    1.8861,    IF(B279=24+$E$15,      1.9666,    IF(B279=23+$E$15,    2.0381,     IF(B279=22+$E$15,    2.1096,    IF(B279=21+$E$15,    2.1811,    IF(B279=20+$E$15,     2.2348,     IF(B279=19+$E$15,   2.2884,     IF(B279=18+$E$15,   2.342,     IF(B279=17+$E$15,   2.3957,      IF(B279=16+$E$15,   2.4314,       IF(B279=15+$E$15,   2.4672,        IF(B279=14+$E$15,    2.5029,       IF(B279=13+$E$15,    2.5476,         IF(B279=12+$E$15,    2.5745,      IF(B279=11+$E$15,    2.6013,     IF(B279=10+$E$15,   2.6281,      IF(B279=9+$E$15,   2.6639,           IF(B279=8+$E$15,    2.6907,        IF(B279=7+$E$15,     2.7085,       IF(B279=6+$E$15,    2.7443,        IF(B279=5+$E$15,   2.7622,      IF(B279=4+$E$15,    2.7801,     IF(B279=3+$E$15,    2.8158,      IF(B279=2+$E$15,    2.8694,       IF(B279=1+$E$15,    2.8605,        0)))))))))))))))))))))))))))))))))),                                                                                                                     IF(B279=18+$E$15,   0.0618,     IF(B279=17+$E$15,   0.2339,      IF(B279=16+$E$15,   0.4304,       IF(B279=15+$E$15,   0.7073,        IF(B279=14+$E$15,    0.9057,       IF(B279=13+$E$15,    1.0479,         IF(B279=12+$E$15,    1.1583,      IF(B279=11+$E$15,    1.25,     IF(B279=10+$E$15,   1.3211,      IF(B279=9+$E$15,   1.3866,           IF(B279=8+$E$15,    1.4408,        IF(B279=7+$E$15,     1.4914,       IF(B279=6+$E$15,    1.5344,        IF(B279=5+$E$15,   1.5756,      IF(B279=4+$E$15,    1.6186,     IF(B279=3+$E$15,    1.6654,      IF(B279=2+$E$15,    1.7122,       IF(B279=1+$E$15,    1.8151,        0)))))))))))))))))))))</f>
        <v>0</v>
      </c>
      <c r="D279" s="41">
        <f t="shared" si="36"/>
        <v>0</v>
      </c>
      <c r="E279" s="66">
        <f t="shared" si="37"/>
        <v>0</v>
      </c>
      <c r="F279" s="90">
        <f t="shared" si="38"/>
        <v>0</v>
      </c>
      <c r="G279" s="90"/>
      <c r="H279" s="40">
        <f t="shared" ref="H279:H342" si="44">IF($H280&gt;0,H280+F279,F279)</f>
        <v>0</v>
      </c>
      <c r="I279" s="66">
        <f t="shared" si="39"/>
        <v>0</v>
      </c>
      <c r="J279" s="59"/>
      <c r="K279" s="143">
        <f t="shared" si="40"/>
        <v>0</v>
      </c>
      <c r="L279" s="62"/>
      <c r="M279" s="62"/>
      <c r="N279" s="62">
        <f t="shared" si="41"/>
        <v>0</v>
      </c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</row>
    <row r="280" spans="2:25" x14ac:dyDescent="0.35">
      <c r="B280" s="76">
        <f t="shared" si="42"/>
        <v>0</v>
      </c>
      <c r="C280" s="83">
        <f t="shared" si="43"/>
        <v>0</v>
      </c>
      <c r="D280" s="41">
        <f t="shared" si="36"/>
        <v>0</v>
      </c>
      <c r="E280" s="66">
        <f t="shared" si="37"/>
        <v>0</v>
      </c>
      <c r="F280" s="90">
        <f t="shared" si="38"/>
        <v>0</v>
      </c>
      <c r="G280" s="90"/>
      <c r="H280" s="40">
        <f t="shared" si="44"/>
        <v>0</v>
      </c>
      <c r="I280" s="66">
        <f t="shared" si="39"/>
        <v>0</v>
      </c>
      <c r="J280" s="59"/>
      <c r="K280" s="143">
        <f t="shared" si="40"/>
        <v>0</v>
      </c>
      <c r="L280" s="62"/>
      <c r="M280" s="62"/>
      <c r="N280" s="62">
        <f t="shared" si="41"/>
        <v>0</v>
      </c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</row>
    <row r="281" spans="2:25" x14ac:dyDescent="0.35">
      <c r="B281" s="76">
        <f t="shared" si="42"/>
        <v>0</v>
      </c>
      <c r="C281" s="83">
        <f t="shared" si="43"/>
        <v>0</v>
      </c>
      <c r="D281" s="41">
        <f t="shared" si="36"/>
        <v>0</v>
      </c>
      <c r="E281" s="66">
        <f t="shared" si="37"/>
        <v>0</v>
      </c>
      <c r="F281" s="90">
        <f t="shared" si="38"/>
        <v>0</v>
      </c>
      <c r="G281" s="90"/>
      <c r="H281" s="40">
        <f t="shared" si="44"/>
        <v>0</v>
      </c>
      <c r="I281" s="66">
        <f t="shared" si="39"/>
        <v>0</v>
      </c>
      <c r="J281" s="59"/>
      <c r="K281" s="143">
        <f t="shared" si="40"/>
        <v>0</v>
      </c>
      <c r="L281" s="62"/>
      <c r="M281" s="62"/>
      <c r="N281" s="62">
        <f t="shared" si="41"/>
        <v>0</v>
      </c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</row>
    <row r="282" spans="2:25" x14ac:dyDescent="0.35">
      <c r="B282" s="76">
        <f t="shared" si="42"/>
        <v>0</v>
      </c>
      <c r="C282" s="83">
        <f t="shared" si="43"/>
        <v>0</v>
      </c>
      <c r="D282" s="41">
        <f t="shared" si="36"/>
        <v>0</v>
      </c>
      <c r="E282" s="66">
        <f t="shared" si="37"/>
        <v>0</v>
      </c>
      <c r="F282" s="90">
        <f t="shared" si="38"/>
        <v>0</v>
      </c>
      <c r="G282" s="90"/>
      <c r="H282" s="40">
        <f t="shared" si="44"/>
        <v>0</v>
      </c>
      <c r="I282" s="66">
        <f t="shared" si="39"/>
        <v>0</v>
      </c>
      <c r="J282" s="59"/>
      <c r="K282" s="143">
        <f t="shared" si="40"/>
        <v>0</v>
      </c>
      <c r="L282" s="62"/>
      <c r="M282" s="62"/>
      <c r="N282" s="62">
        <f t="shared" si="41"/>
        <v>0</v>
      </c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</row>
    <row r="283" spans="2:25" x14ac:dyDescent="0.35">
      <c r="B283" s="76">
        <f t="shared" si="42"/>
        <v>0</v>
      </c>
      <c r="C283" s="83">
        <f t="shared" si="43"/>
        <v>0</v>
      </c>
      <c r="D283" s="41">
        <f t="shared" si="36"/>
        <v>0</v>
      </c>
      <c r="E283" s="66">
        <f t="shared" si="37"/>
        <v>0</v>
      </c>
      <c r="F283" s="90">
        <f t="shared" si="38"/>
        <v>0</v>
      </c>
      <c r="G283" s="90"/>
      <c r="H283" s="40">
        <f t="shared" si="44"/>
        <v>0</v>
      </c>
      <c r="I283" s="66">
        <f t="shared" si="39"/>
        <v>0</v>
      </c>
      <c r="J283" s="59"/>
      <c r="K283" s="143">
        <f t="shared" si="40"/>
        <v>0</v>
      </c>
      <c r="L283" s="62"/>
      <c r="M283" s="62"/>
      <c r="N283" s="62">
        <f t="shared" si="41"/>
        <v>0</v>
      </c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</row>
    <row r="284" spans="2:25" x14ac:dyDescent="0.35">
      <c r="B284" s="76">
        <f t="shared" si="42"/>
        <v>0</v>
      </c>
      <c r="C284" s="83">
        <f t="shared" si="43"/>
        <v>0</v>
      </c>
      <c r="D284" s="41">
        <f t="shared" si="36"/>
        <v>0</v>
      </c>
      <c r="E284" s="66">
        <f t="shared" si="37"/>
        <v>0</v>
      </c>
      <c r="F284" s="90">
        <f t="shared" si="38"/>
        <v>0</v>
      </c>
      <c r="G284" s="90"/>
      <c r="H284" s="40">
        <f t="shared" si="44"/>
        <v>0</v>
      </c>
      <c r="I284" s="66">
        <f t="shared" si="39"/>
        <v>0</v>
      </c>
      <c r="J284" s="59"/>
      <c r="K284" s="143">
        <f t="shared" si="40"/>
        <v>0</v>
      </c>
      <c r="L284" s="62"/>
      <c r="M284" s="62"/>
      <c r="N284" s="62">
        <f t="shared" si="41"/>
        <v>0</v>
      </c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</row>
    <row r="285" spans="2:25" x14ac:dyDescent="0.35">
      <c r="B285" s="76">
        <f t="shared" si="42"/>
        <v>0</v>
      </c>
      <c r="C285" s="83">
        <f t="shared" si="43"/>
        <v>0</v>
      </c>
      <c r="D285" s="41">
        <f t="shared" si="36"/>
        <v>0</v>
      </c>
      <c r="E285" s="66">
        <f t="shared" si="37"/>
        <v>0</v>
      </c>
      <c r="F285" s="90">
        <f t="shared" si="38"/>
        <v>0</v>
      </c>
      <c r="G285" s="90"/>
      <c r="H285" s="40">
        <f t="shared" si="44"/>
        <v>0</v>
      </c>
      <c r="I285" s="66">
        <f t="shared" si="39"/>
        <v>0</v>
      </c>
      <c r="J285" s="59"/>
      <c r="K285" s="143">
        <f t="shared" si="40"/>
        <v>0</v>
      </c>
      <c r="L285" s="62"/>
      <c r="M285" s="62"/>
      <c r="N285" s="62">
        <f t="shared" si="41"/>
        <v>0</v>
      </c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</row>
    <row r="286" spans="2:25" x14ac:dyDescent="0.35">
      <c r="B286" s="76">
        <f t="shared" si="42"/>
        <v>0</v>
      </c>
      <c r="C286" s="83">
        <f t="shared" si="43"/>
        <v>0</v>
      </c>
      <c r="D286" s="41">
        <f t="shared" si="36"/>
        <v>0</v>
      </c>
      <c r="E286" s="66">
        <f t="shared" si="37"/>
        <v>0</v>
      </c>
      <c r="F286" s="90">
        <f t="shared" si="38"/>
        <v>0</v>
      </c>
      <c r="G286" s="90"/>
      <c r="H286" s="40">
        <f t="shared" si="44"/>
        <v>0</v>
      </c>
      <c r="I286" s="66">
        <f t="shared" si="39"/>
        <v>0</v>
      </c>
      <c r="J286" s="59"/>
      <c r="K286" s="143">
        <f t="shared" si="40"/>
        <v>0</v>
      </c>
      <c r="L286" s="62"/>
      <c r="M286" s="62"/>
      <c r="N286" s="62">
        <f t="shared" si="41"/>
        <v>0</v>
      </c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</row>
    <row r="287" spans="2:25" x14ac:dyDescent="0.35">
      <c r="B287" s="76">
        <f t="shared" si="42"/>
        <v>0</v>
      </c>
      <c r="C287" s="83">
        <f t="shared" si="43"/>
        <v>0</v>
      </c>
      <c r="D287" s="41">
        <f t="shared" si="36"/>
        <v>0</v>
      </c>
      <c r="E287" s="66">
        <f t="shared" si="37"/>
        <v>0</v>
      </c>
      <c r="F287" s="90">
        <f t="shared" si="38"/>
        <v>0</v>
      </c>
      <c r="G287" s="90"/>
      <c r="H287" s="40">
        <f t="shared" si="44"/>
        <v>0</v>
      </c>
      <c r="I287" s="66">
        <f t="shared" si="39"/>
        <v>0</v>
      </c>
      <c r="J287" s="59"/>
      <c r="K287" s="143">
        <f t="shared" si="40"/>
        <v>0</v>
      </c>
      <c r="L287" s="62"/>
      <c r="M287" s="62"/>
      <c r="N287" s="62">
        <f t="shared" si="41"/>
        <v>0</v>
      </c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</row>
    <row r="288" spans="2:25" x14ac:dyDescent="0.35">
      <c r="B288" s="76">
        <f t="shared" si="42"/>
        <v>0</v>
      </c>
      <c r="C288" s="83">
        <f t="shared" si="43"/>
        <v>0</v>
      </c>
      <c r="D288" s="41">
        <f t="shared" si="36"/>
        <v>0</v>
      </c>
      <c r="E288" s="66">
        <f t="shared" si="37"/>
        <v>0</v>
      </c>
      <c r="F288" s="90">
        <f t="shared" si="38"/>
        <v>0</v>
      </c>
      <c r="G288" s="90"/>
      <c r="H288" s="40">
        <f t="shared" si="44"/>
        <v>0</v>
      </c>
      <c r="I288" s="66">
        <f t="shared" si="39"/>
        <v>0</v>
      </c>
      <c r="J288" s="59"/>
      <c r="K288" s="143">
        <f t="shared" si="40"/>
        <v>0</v>
      </c>
      <c r="L288" s="62"/>
      <c r="M288" s="62"/>
      <c r="N288" s="62">
        <f t="shared" si="41"/>
        <v>0</v>
      </c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</row>
    <row r="289" spans="2:25" x14ac:dyDescent="0.35">
      <c r="B289" s="76">
        <f t="shared" si="42"/>
        <v>0</v>
      </c>
      <c r="C289" s="83">
        <f t="shared" si="43"/>
        <v>0</v>
      </c>
      <c r="D289" s="41">
        <f t="shared" si="36"/>
        <v>0</v>
      </c>
      <c r="E289" s="66">
        <f t="shared" si="37"/>
        <v>0</v>
      </c>
      <c r="F289" s="90">
        <f t="shared" si="38"/>
        <v>0</v>
      </c>
      <c r="G289" s="90"/>
      <c r="H289" s="40">
        <f t="shared" si="44"/>
        <v>0</v>
      </c>
      <c r="I289" s="66">
        <f t="shared" si="39"/>
        <v>0</v>
      </c>
      <c r="J289" s="59"/>
      <c r="K289" s="143">
        <f t="shared" si="40"/>
        <v>0</v>
      </c>
      <c r="L289" s="62"/>
      <c r="M289" s="62"/>
      <c r="N289" s="62">
        <f t="shared" si="41"/>
        <v>0</v>
      </c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</row>
    <row r="290" spans="2:25" x14ac:dyDescent="0.35">
      <c r="B290" s="76">
        <f t="shared" si="42"/>
        <v>0</v>
      </c>
      <c r="C290" s="83">
        <f t="shared" si="43"/>
        <v>0</v>
      </c>
      <c r="D290" s="41">
        <f t="shared" si="36"/>
        <v>0</v>
      </c>
      <c r="E290" s="66">
        <f t="shared" si="37"/>
        <v>0</v>
      </c>
      <c r="F290" s="90">
        <f t="shared" si="38"/>
        <v>0</v>
      </c>
      <c r="G290" s="90"/>
      <c r="H290" s="40">
        <f t="shared" si="44"/>
        <v>0</v>
      </c>
      <c r="I290" s="66">
        <f t="shared" si="39"/>
        <v>0</v>
      </c>
      <c r="J290" s="59"/>
      <c r="K290" s="143">
        <f t="shared" si="40"/>
        <v>0</v>
      </c>
      <c r="L290" s="62"/>
      <c r="M290" s="62"/>
      <c r="N290" s="62">
        <f t="shared" si="41"/>
        <v>0</v>
      </c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</row>
    <row r="291" spans="2:25" x14ac:dyDescent="0.35">
      <c r="B291" s="76">
        <f t="shared" si="42"/>
        <v>0</v>
      </c>
      <c r="C291" s="83">
        <f t="shared" si="43"/>
        <v>0</v>
      </c>
      <c r="D291" s="41">
        <f t="shared" si="36"/>
        <v>0</v>
      </c>
      <c r="E291" s="66">
        <f t="shared" si="37"/>
        <v>0</v>
      </c>
      <c r="F291" s="90">
        <f t="shared" si="38"/>
        <v>0</v>
      </c>
      <c r="G291" s="90"/>
      <c r="H291" s="40">
        <f t="shared" si="44"/>
        <v>0</v>
      </c>
      <c r="I291" s="66">
        <f t="shared" si="39"/>
        <v>0</v>
      </c>
      <c r="J291" s="59"/>
      <c r="K291" s="143">
        <f t="shared" si="40"/>
        <v>0</v>
      </c>
      <c r="L291" s="62"/>
      <c r="M291" s="62"/>
      <c r="N291" s="62">
        <f t="shared" si="41"/>
        <v>0</v>
      </c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</row>
    <row r="292" spans="2:25" x14ac:dyDescent="0.35">
      <c r="B292" s="76">
        <f t="shared" si="42"/>
        <v>0</v>
      </c>
      <c r="C292" s="83">
        <f t="shared" si="43"/>
        <v>0</v>
      </c>
      <c r="D292" s="41">
        <f t="shared" si="36"/>
        <v>0</v>
      </c>
      <c r="E292" s="66">
        <f t="shared" si="37"/>
        <v>0</v>
      </c>
      <c r="F292" s="90">
        <f t="shared" si="38"/>
        <v>0</v>
      </c>
      <c r="G292" s="90"/>
      <c r="H292" s="40">
        <f t="shared" si="44"/>
        <v>0</v>
      </c>
      <c r="I292" s="66">
        <f t="shared" si="39"/>
        <v>0</v>
      </c>
      <c r="J292" s="59"/>
      <c r="K292" s="143">
        <f t="shared" si="40"/>
        <v>0</v>
      </c>
      <c r="L292" s="62"/>
      <c r="M292" s="62"/>
      <c r="N292" s="62">
        <f t="shared" si="41"/>
        <v>0</v>
      </c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</row>
    <row r="293" spans="2:25" x14ac:dyDescent="0.35">
      <c r="B293" s="76">
        <f t="shared" si="42"/>
        <v>0</v>
      </c>
      <c r="C293" s="83">
        <f t="shared" si="43"/>
        <v>0</v>
      </c>
      <c r="D293" s="41">
        <f t="shared" si="36"/>
        <v>0</v>
      </c>
      <c r="E293" s="66">
        <f t="shared" si="37"/>
        <v>0</v>
      </c>
      <c r="F293" s="90">
        <f t="shared" si="38"/>
        <v>0</v>
      </c>
      <c r="G293" s="90"/>
      <c r="H293" s="40">
        <f t="shared" si="44"/>
        <v>0</v>
      </c>
      <c r="I293" s="66">
        <f t="shared" si="39"/>
        <v>0</v>
      </c>
      <c r="J293" s="59"/>
      <c r="K293" s="143">
        <f t="shared" si="40"/>
        <v>0</v>
      </c>
      <c r="L293" s="62"/>
      <c r="M293" s="62"/>
      <c r="N293" s="62">
        <f t="shared" si="41"/>
        <v>0</v>
      </c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</row>
    <row r="294" spans="2:25" x14ac:dyDescent="0.35">
      <c r="B294" s="76">
        <f t="shared" si="42"/>
        <v>0</v>
      </c>
      <c r="C294" s="83">
        <f t="shared" si="43"/>
        <v>0</v>
      </c>
      <c r="D294" s="41">
        <f t="shared" si="36"/>
        <v>0</v>
      </c>
      <c r="E294" s="66">
        <f t="shared" si="37"/>
        <v>0</v>
      </c>
      <c r="F294" s="90">
        <f t="shared" si="38"/>
        <v>0</v>
      </c>
      <c r="G294" s="90"/>
      <c r="H294" s="40">
        <f t="shared" si="44"/>
        <v>0</v>
      </c>
      <c r="I294" s="66">
        <f t="shared" si="39"/>
        <v>0</v>
      </c>
      <c r="J294" s="59"/>
      <c r="K294" s="143">
        <f t="shared" si="40"/>
        <v>0</v>
      </c>
      <c r="L294" s="62"/>
      <c r="M294" s="62"/>
      <c r="N294" s="62">
        <f t="shared" si="41"/>
        <v>0</v>
      </c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2:25" x14ac:dyDescent="0.35">
      <c r="B295" s="76">
        <f t="shared" si="42"/>
        <v>0</v>
      </c>
      <c r="C295" s="83">
        <f t="shared" si="43"/>
        <v>0</v>
      </c>
      <c r="D295" s="41">
        <f t="shared" si="36"/>
        <v>0</v>
      </c>
      <c r="E295" s="66">
        <f t="shared" si="37"/>
        <v>0</v>
      </c>
      <c r="F295" s="90">
        <f t="shared" si="38"/>
        <v>0</v>
      </c>
      <c r="G295" s="90"/>
      <c r="H295" s="40">
        <f t="shared" si="44"/>
        <v>0</v>
      </c>
      <c r="I295" s="66">
        <f t="shared" si="39"/>
        <v>0</v>
      </c>
      <c r="J295" s="59"/>
      <c r="K295" s="143">
        <f t="shared" si="40"/>
        <v>0</v>
      </c>
      <c r="L295" s="62"/>
      <c r="M295" s="62"/>
      <c r="N295" s="62">
        <f t="shared" si="41"/>
        <v>0</v>
      </c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</row>
    <row r="296" spans="2:25" x14ac:dyDescent="0.35">
      <c r="B296" s="76">
        <f t="shared" si="42"/>
        <v>0</v>
      </c>
      <c r="C296" s="83">
        <f t="shared" si="43"/>
        <v>0</v>
      </c>
      <c r="D296" s="41">
        <f t="shared" si="36"/>
        <v>0</v>
      </c>
      <c r="E296" s="66">
        <f t="shared" si="37"/>
        <v>0</v>
      </c>
      <c r="F296" s="90">
        <f t="shared" si="38"/>
        <v>0</v>
      </c>
      <c r="G296" s="90"/>
      <c r="H296" s="40">
        <f t="shared" si="44"/>
        <v>0</v>
      </c>
      <c r="I296" s="66">
        <f t="shared" si="39"/>
        <v>0</v>
      </c>
      <c r="J296" s="3"/>
      <c r="K296" s="143">
        <f t="shared" si="40"/>
        <v>0</v>
      </c>
      <c r="L296" s="62"/>
      <c r="M296" s="62"/>
      <c r="N296" s="62">
        <f t="shared" si="41"/>
        <v>0</v>
      </c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</row>
    <row r="297" spans="2:25" x14ac:dyDescent="0.35">
      <c r="B297" s="76">
        <f t="shared" si="42"/>
        <v>0</v>
      </c>
      <c r="C297" s="83">
        <f t="shared" si="43"/>
        <v>0</v>
      </c>
      <c r="D297" s="41">
        <f t="shared" si="36"/>
        <v>0</v>
      </c>
      <c r="E297" s="66">
        <f t="shared" si="37"/>
        <v>0</v>
      </c>
      <c r="F297" s="90">
        <f t="shared" si="38"/>
        <v>0</v>
      </c>
      <c r="G297" s="90"/>
      <c r="H297" s="40">
        <f t="shared" si="44"/>
        <v>0</v>
      </c>
      <c r="I297" s="66">
        <f t="shared" si="39"/>
        <v>0</v>
      </c>
      <c r="J297" s="3"/>
      <c r="K297" s="143">
        <f t="shared" si="40"/>
        <v>0</v>
      </c>
      <c r="L297" s="62"/>
      <c r="M297" s="62"/>
      <c r="N297" s="62">
        <f t="shared" si="41"/>
        <v>0</v>
      </c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</row>
    <row r="298" spans="2:25" x14ac:dyDescent="0.35">
      <c r="B298" s="76">
        <f t="shared" si="42"/>
        <v>0</v>
      </c>
      <c r="C298" s="83">
        <f t="shared" si="43"/>
        <v>0</v>
      </c>
      <c r="D298" s="41">
        <f t="shared" si="36"/>
        <v>0</v>
      </c>
      <c r="E298" s="66">
        <f t="shared" si="37"/>
        <v>0</v>
      </c>
      <c r="F298" s="90">
        <f t="shared" si="38"/>
        <v>0</v>
      </c>
      <c r="G298" s="90"/>
      <c r="H298" s="40">
        <f t="shared" si="44"/>
        <v>0</v>
      </c>
      <c r="I298" s="66">
        <f t="shared" si="39"/>
        <v>0</v>
      </c>
      <c r="J298" s="3"/>
      <c r="K298" s="143">
        <f t="shared" si="40"/>
        <v>0</v>
      </c>
      <c r="L298" s="62"/>
      <c r="M298" s="62"/>
      <c r="N298" s="62">
        <f t="shared" si="41"/>
        <v>0</v>
      </c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</row>
    <row r="299" spans="2:25" x14ac:dyDescent="0.35">
      <c r="B299" s="76">
        <f t="shared" si="42"/>
        <v>0</v>
      </c>
      <c r="C299" s="83">
        <f t="shared" si="43"/>
        <v>0</v>
      </c>
      <c r="D299" s="41">
        <f t="shared" si="36"/>
        <v>0</v>
      </c>
      <c r="E299" s="66">
        <f t="shared" si="37"/>
        <v>0</v>
      </c>
      <c r="F299" s="90">
        <f t="shared" si="38"/>
        <v>0</v>
      </c>
      <c r="G299" s="90"/>
      <c r="H299" s="40">
        <f t="shared" si="44"/>
        <v>0</v>
      </c>
      <c r="I299" s="66">
        <f t="shared" si="39"/>
        <v>0</v>
      </c>
      <c r="J299" s="3"/>
      <c r="K299" s="143">
        <f t="shared" si="40"/>
        <v>0</v>
      </c>
      <c r="L299" s="62"/>
      <c r="M299" s="62"/>
      <c r="N299" s="62">
        <f t="shared" si="41"/>
        <v>0</v>
      </c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</row>
    <row r="300" spans="2:25" x14ac:dyDescent="0.35">
      <c r="B300" s="76">
        <f t="shared" si="42"/>
        <v>0</v>
      </c>
      <c r="C300" s="83">
        <f t="shared" si="43"/>
        <v>0</v>
      </c>
      <c r="D300" s="41">
        <f t="shared" si="36"/>
        <v>0</v>
      </c>
      <c r="E300" s="66">
        <f t="shared" si="37"/>
        <v>0</v>
      </c>
      <c r="F300" s="90">
        <f t="shared" si="38"/>
        <v>0</v>
      </c>
      <c r="G300" s="90"/>
      <c r="H300" s="40">
        <f t="shared" si="44"/>
        <v>0</v>
      </c>
      <c r="I300" s="66">
        <f t="shared" si="39"/>
        <v>0</v>
      </c>
      <c r="J300" s="3"/>
      <c r="K300" s="126"/>
      <c r="L300" s="62"/>
      <c r="M300" s="62"/>
      <c r="N300" s="62">
        <f t="shared" si="41"/>
        <v>0</v>
      </c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</row>
    <row r="301" spans="2:25" x14ac:dyDescent="0.35">
      <c r="B301" s="76">
        <f t="shared" si="42"/>
        <v>0</v>
      </c>
      <c r="C301" s="83">
        <f t="shared" si="43"/>
        <v>0</v>
      </c>
      <c r="D301" s="41">
        <f t="shared" si="36"/>
        <v>0</v>
      </c>
      <c r="E301" s="66">
        <f t="shared" si="37"/>
        <v>0</v>
      </c>
      <c r="F301" s="90">
        <f t="shared" si="38"/>
        <v>0</v>
      </c>
      <c r="G301" s="90"/>
      <c r="H301" s="40">
        <f t="shared" si="44"/>
        <v>0</v>
      </c>
      <c r="I301" s="66">
        <f t="shared" si="39"/>
        <v>0</v>
      </c>
      <c r="J301" s="3"/>
      <c r="K301" s="3"/>
      <c r="N301" s="77">
        <f t="shared" si="41"/>
        <v>0</v>
      </c>
      <c r="O301" s="43"/>
      <c r="P301" s="2"/>
      <c r="Q301" s="43"/>
      <c r="R301" s="2"/>
    </row>
    <row r="302" spans="2:25" x14ac:dyDescent="0.35">
      <c r="B302" s="76">
        <f t="shared" si="42"/>
        <v>0</v>
      </c>
      <c r="C302" s="83">
        <f t="shared" si="43"/>
        <v>0</v>
      </c>
      <c r="D302" s="41">
        <f t="shared" si="36"/>
        <v>0</v>
      </c>
      <c r="E302" s="66">
        <f t="shared" si="37"/>
        <v>0</v>
      </c>
      <c r="F302" s="90">
        <f t="shared" si="38"/>
        <v>0</v>
      </c>
      <c r="G302" s="90"/>
      <c r="H302" s="40">
        <f t="shared" si="44"/>
        <v>0</v>
      </c>
      <c r="I302" s="66">
        <f t="shared" si="39"/>
        <v>0</v>
      </c>
      <c r="J302" s="3"/>
      <c r="K302" s="3"/>
      <c r="O302" s="43"/>
      <c r="P302" s="2"/>
      <c r="Q302" s="43"/>
      <c r="R302" s="2"/>
    </row>
    <row r="303" spans="2:25" x14ac:dyDescent="0.35">
      <c r="B303" s="76">
        <f t="shared" si="42"/>
        <v>0</v>
      </c>
      <c r="C303" s="83">
        <f t="shared" si="43"/>
        <v>0</v>
      </c>
      <c r="D303" s="41">
        <f t="shared" si="36"/>
        <v>0</v>
      </c>
      <c r="E303" s="66">
        <f t="shared" si="37"/>
        <v>0</v>
      </c>
      <c r="F303" s="90">
        <f t="shared" si="38"/>
        <v>0</v>
      </c>
      <c r="G303" s="90"/>
      <c r="H303" s="40">
        <f t="shared" si="44"/>
        <v>0</v>
      </c>
      <c r="I303" s="66">
        <f t="shared" si="39"/>
        <v>0</v>
      </c>
      <c r="J303" s="3"/>
      <c r="K303" s="3"/>
      <c r="O303" s="43"/>
      <c r="P303" s="2"/>
      <c r="Q303" s="43"/>
      <c r="R303" s="2"/>
    </row>
    <row r="304" spans="2:25" x14ac:dyDescent="0.35">
      <c r="B304" s="76">
        <f t="shared" si="42"/>
        <v>0</v>
      </c>
      <c r="C304" s="83">
        <f t="shared" si="43"/>
        <v>0</v>
      </c>
      <c r="D304" s="41">
        <f t="shared" si="36"/>
        <v>0</v>
      </c>
      <c r="E304" s="66">
        <f t="shared" si="37"/>
        <v>0</v>
      </c>
      <c r="F304" s="90">
        <f t="shared" si="38"/>
        <v>0</v>
      </c>
      <c r="G304" s="90"/>
      <c r="H304" s="40">
        <f t="shared" si="44"/>
        <v>0</v>
      </c>
      <c r="I304" s="66">
        <f t="shared" si="39"/>
        <v>0</v>
      </c>
      <c r="J304" s="3"/>
      <c r="K304" s="3"/>
      <c r="O304" s="43"/>
      <c r="P304" s="2"/>
      <c r="Q304" s="43"/>
      <c r="R304" s="2"/>
    </row>
    <row r="305" spans="2:18" x14ac:dyDescent="0.35">
      <c r="B305" s="76">
        <f t="shared" si="42"/>
        <v>0</v>
      </c>
      <c r="C305" s="83">
        <f t="shared" si="43"/>
        <v>0</v>
      </c>
      <c r="D305" s="41">
        <f t="shared" si="36"/>
        <v>0</v>
      </c>
      <c r="E305" s="66">
        <f t="shared" si="37"/>
        <v>0</v>
      </c>
      <c r="F305" s="90">
        <f t="shared" si="38"/>
        <v>0</v>
      </c>
      <c r="G305" s="90"/>
      <c r="H305" s="40">
        <f t="shared" si="44"/>
        <v>0</v>
      </c>
      <c r="I305" s="66">
        <f t="shared" si="39"/>
        <v>0</v>
      </c>
      <c r="J305" s="3"/>
      <c r="K305" s="3"/>
      <c r="O305" s="43"/>
      <c r="P305" s="2"/>
      <c r="Q305" s="43"/>
      <c r="R305" s="2"/>
    </row>
    <row r="306" spans="2:18" x14ac:dyDescent="0.35">
      <c r="B306" s="76">
        <f t="shared" si="42"/>
        <v>0</v>
      </c>
      <c r="C306" s="83">
        <f t="shared" si="43"/>
        <v>0</v>
      </c>
      <c r="D306" s="41">
        <f t="shared" si="36"/>
        <v>0</v>
      </c>
      <c r="E306" s="66">
        <f t="shared" si="37"/>
        <v>0</v>
      </c>
      <c r="F306" s="90">
        <f t="shared" si="38"/>
        <v>0</v>
      </c>
      <c r="G306" s="90"/>
      <c r="H306" s="40">
        <f t="shared" si="44"/>
        <v>0</v>
      </c>
      <c r="I306" s="66">
        <f t="shared" si="39"/>
        <v>0</v>
      </c>
      <c r="J306" s="3"/>
      <c r="K306" s="3"/>
      <c r="O306" s="43"/>
      <c r="P306" s="2"/>
      <c r="Q306" s="43"/>
      <c r="R306" s="2"/>
    </row>
    <row r="307" spans="2:18" x14ac:dyDescent="0.35">
      <c r="B307" s="76">
        <f t="shared" si="42"/>
        <v>0</v>
      </c>
      <c r="C307" s="83">
        <f t="shared" si="43"/>
        <v>0</v>
      </c>
      <c r="D307" s="41">
        <f t="shared" si="36"/>
        <v>0</v>
      </c>
      <c r="E307" s="66">
        <f t="shared" si="37"/>
        <v>0</v>
      </c>
      <c r="F307" s="90">
        <f t="shared" si="38"/>
        <v>0</v>
      </c>
      <c r="G307" s="90"/>
      <c r="H307" s="40">
        <f t="shared" si="44"/>
        <v>0</v>
      </c>
      <c r="I307" s="66">
        <f t="shared" si="39"/>
        <v>0</v>
      </c>
      <c r="J307" s="3"/>
      <c r="K307" s="3"/>
      <c r="O307" s="43"/>
      <c r="P307" s="2"/>
      <c r="Q307" s="43"/>
      <c r="R307" s="2"/>
    </row>
    <row r="308" spans="2:18" x14ac:dyDescent="0.35">
      <c r="B308" s="76">
        <f t="shared" si="42"/>
        <v>0</v>
      </c>
      <c r="C308" s="83">
        <f t="shared" si="43"/>
        <v>0</v>
      </c>
      <c r="D308" s="41">
        <f t="shared" si="36"/>
        <v>0</v>
      </c>
      <c r="E308" s="66">
        <f t="shared" si="37"/>
        <v>0</v>
      </c>
      <c r="F308" s="90">
        <f t="shared" si="38"/>
        <v>0</v>
      </c>
      <c r="G308" s="90"/>
      <c r="H308" s="40">
        <f t="shared" si="44"/>
        <v>0</v>
      </c>
      <c r="I308" s="66">
        <f t="shared" si="39"/>
        <v>0</v>
      </c>
      <c r="J308" s="3"/>
      <c r="K308" s="3"/>
      <c r="O308" s="43"/>
      <c r="P308" s="2"/>
      <c r="Q308" s="43"/>
      <c r="R308" s="2"/>
    </row>
    <row r="309" spans="2:18" x14ac:dyDescent="0.35">
      <c r="B309" s="76">
        <f t="shared" si="42"/>
        <v>0</v>
      </c>
      <c r="C309" s="83">
        <f t="shared" si="43"/>
        <v>0</v>
      </c>
      <c r="D309" s="41">
        <f t="shared" si="36"/>
        <v>0</v>
      </c>
      <c r="E309" s="66">
        <f t="shared" si="37"/>
        <v>0</v>
      </c>
      <c r="F309" s="90">
        <f t="shared" si="38"/>
        <v>0</v>
      </c>
      <c r="G309" s="90"/>
      <c r="H309" s="40">
        <f t="shared" si="44"/>
        <v>0</v>
      </c>
      <c r="I309" s="66">
        <f t="shared" si="39"/>
        <v>0</v>
      </c>
      <c r="J309" s="3"/>
      <c r="K309" s="3"/>
      <c r="O309" s="43"/>
      <c r="P309" s="2"/>
      <c r="Q309" s="43"/>
      <c r="R309" s="2"/>
    </row>
    <row r="310" spans="2:18" x14ac:dyDescent="0.35">
      <c r="B310" s="76">
        <f t="shared" si="42"/>
        <v>0</v>
      </c>
      <c r="C310" s="83">
        <f t="shared" si="43"/>
        <v>0</v>
      </c>
      <c r="D310" s="41">
        <f t="shared" si="36"/>
        <v>0</v>
      </c>
      <c r="E310" s="66">
        <f t="shared" si="37"/>
        <v>0</v>
      </c>
      <c r="F310" s="90">
        <f t="shared" si="38"/>
        <v>0</v>
      </c>
      <c r="G310" s="90"/>
      <c r="H310" s="40">
        <f t="shared" si="44"/>
        <v>0</v>
      </c>
      <c r="I310" s="66">
        <f t="shared" si="39"/>
        <v>0</v>
      </c>
      <c r="J310" s="3"/>
      <c r="K310" s="3"/>
      <c r="O310" s="43"/>
      <c r="P310" s="2"/>
      <c r="Q310" s="43"/>
      <c r="R310" s="2"/>
    </row>
    <row r="311" spans="2:18" x14ac:dyDescent="0.35">
      <c r="B311" s="76">
        <f t="shared" si="42"/>
        <v>0</v>
      </c>
      <c r="C311" s="83">
        <f t="shared" si="43"/>
        <v>0</v>
      </c>
      <c r="D311" s="41">
        <f t="shared" si="36"/>
        <v>0</v>
      </c>
      <c r="E311" s="66">
        <f t="shared" si="37"/>
        <v>0</v>
      </c>
      <c r="F311" s="90">
        <f t="shared" si="38"/>
        <v>0</v>
      </c>
      <c r="G311" s="90"/>
      <c r="H311" s="40">
        <f t="shared" si="44"/>
        <v>0</v>
      </c>
      <c r="I311" s="66">
        <f t="shared" si="39"/>
        <v>0</v>
      </c>
      <c r="J311" s="3"/>
      <c r="K311" s="3"/>
      <c r="O311" s="43"/>
      <c r="P311" s="2"/>
      <c r="Q311" s="43"/>
      <c r="R311" s="2"/>
    </row>
    <row r="312" spans="2:18" x14ac:dyDescent="0.35">
      <c r="B312" s="76">
        <f t="shared" si="42"/>
        <v>0</v>
      </c>
      <c r="C312" s="83">
        <f t="shared" si="43"/>
        <v>0</v>
      </c>
      <c r="D312" s="41">
        <f t="shared" si="36"/>
        <v>0</v>
      </c>
      <c r="E312" s="66">
        <f t="shared" si="37"/>
        <v>0</v>
      </c>
      <c r="F312" s="90">
        <f t="shared" si="38"/>
        <v>0</v>
      </c>
      <c r="G312" s="90"/>
      <c r="H312" s="40">
        <f t="shared" si="44"/>
        <v>0</v>
      </c>
      <c r="I312" s="66">
        <f t="shared" si="39"/>
        <v>0</v>
      </c>
      <c r="J312" s="3"/>
      <c r="K312" s="3"/>
      <c r="O312" s="43"/>
      <c r="P312" s="2"/>
      <c r="Q312" s="43"/>
      <c r="R312" s="2"/>
    </row>
    <row r="313" spans="2:18" x14ac:dyDescent="0.35">
      <c r="B313" s="76">
        <f t="shared" si="42"/>
        <v>0</v>
      </c>
      <c r="C313" s="83">
        <f t="shared" si="43"/>
        <v>0</v>
      </c>
      <c r="D313" s="41">
        <f t="shared" si="36"/>
        <v>0</v>
      </c>
      <c r="E313" s="66">
        <f t="shared" si="37"/>
        <v>0</v>
      </c>
      <c r="F313" s="90">
        <f t="shared" si="38"/>
        <v>0</v>
      </c>
      <c r="G313" s="90"/>
      <c r="H313" s="40">
        <f t="shared" si="44"/>
        <v>0</v>
      </c>
      <c r="I313" s="66">
        <f t="shared" si="39"/>
        <v>0</v>
      </c>
      <c r="J313" s="3"/>
      <c r="K313" s="3"/>
      <c r="O313" s="43"/>
      <c r="P313" s="2"/>
      <c r="Q313" s="43"/>
      <c r="R313" s="2"/>
    </row>
    <row r="314" spans="2:18" x14ac:dyDescent="0.35">
      <c r="B314" s="76">
        <f t="shared" si="42"/>
        <v>0</v>
      </c>
      <c r="C314" s="83">
        <f t="shared" si="43"/>
        <v>0</v>
      </c>
      <c r="D314" s="41">
        <f t="shared" si="36"/>
        <v>0</v>
      </c>
      <c r="E314" s="66">
        <f t="shared" si="37"/>
        <v>0</v>
      </c>
      <c r="F314" s="90">
        <f t="shared" si="38"/>
        <v>0</v>
      </c>
      <c r="G314" s="90"/>
      <c r="H314" s="40">
        <f t="shared" si="44"/>
        <v>0</v>
      </c>
      <c r="I314" s="66">
        <f t="shared" si="39"/>
        <v>0</v>
      </c>
      <c r="J314" s="3"/>
      <c r="K314" s="3"/>
      <c r="O314" s="43"/>
      <c r="P314" s="2"/>
      <c r="Q314" s="43"/>
      <c r="R314" s="2"/>
    </row>
    <row r="315" spans="2:18" x14ac:dyDescent="0.35">
      <c r="B315" s="76">
        <f t="shared" si="42"/>
        <v>0</v>
      </c>
      <c r="C315" s="83">
        <f t="shared" si="43"/>
        <v>0</v>
      </c>
      <c r="D315" s="41">
        <f t="shared" si="36"/>
        <v>0</v>
      </c>
      <c r="E315" s="66">
        <f t="shared" si="37"/>
        <v>0</v>
      </c>
      <c r="F315" s="90">
        <f t="shared" si="38"/>
        <v>0</v>
      </c>
      <c r="G315" s="90"/>
      <c r="H315" s="40">
        <f t="shared" si="44"/>
        <v>0</v>
      </c>
      <c r="I315" s="66">
        <f t="shared" si="39"/>
        <v>0</v>
      </c>
      <c r="J315" s="3"/>
      <c r="K315" s="3"/>
      <c r="O315" s="43"/>
      <c r="P315" s="2"/>
      <c r="Q315" s="43"/>
      <c r="R315" s="2"/>
    </row>
    <row r="316" spans="2:18" x14ac:dyDescent="0.35">
      <c r="B316" s="76">
        <f t="shared" si="42"/>
        <v>0</v>
      </c>
      <c r="C316" s="83">
        <f t="shared" si="43"/>
        <v>0</v>
      </c>
      <c r="D316" s="41">
        <f t="shared" si="36"/>
        <v>0</v>
      </c>
      <c r="E316" s="66">
        <f t="shared" si="37"/>
        <v>0</v>
      </c>
      <c r="F316" s="90">
        <f t="shared" si="38"/>
        <v>0</v>
      </c>
      <c r="G316" s="90"/>
      <c r="H316" s="40">
        <f t="shared" si="44"/>
        <v>0</v>
      </c>
      <c r="I316" s="66">
        <f t="shared" si="39"/>
        <v>0</v>
      </c>
      <c r="J316" s="3"/>
      <c r="K316" s="3"/>
      <c r="O316" s="43"/>
      <c r="P316" s="2"/>
      <c r="Q316" s="43"/>
      <c r="R316" s="2"/>
    </row>
    <row r="317" spans="2:18" x14ac:dyDescent="0.35">
      <c r="B317" s="76">
        <f t="shared" si="42"/>
        <v>0</v>
      </c>
      <c r="C317" s="83">
        <f t="shared" si="43"/>
        <v>0</v>
      </c>
      <c r="D317" s="41">
        <f t="shared" si="36"/>
        <v>0</v>
      </c>
      <c r="E317" s="66">
        <f t="shared" si="37"/>
        <v>0</v>
      </c>
      <c r="F317" s="90">
        <f t="shared" si="38"/>
        <v>0</v>
      </c>
      <c r="G317" s="90"/>
      <c r="H317" s="40">
        <f t="shared" si="44"/>
        <v>0</v>
      </c>
      <c r="I317" s="66">
        <f t="shared" si="39"/>
        <v>0</v>
      </c>
      <c r="J317" s="3"/>
      <c r="K317" s="3"/>
      <c r="O317" s="43"/>
      <c r="P317" s="2"/>
      <c r="Q317" s="43"/>
      <c r="R317" s="2"/>
    </row>
    <row r="318" spans="2:18" x14ac:dyDescent="0.35">
      <c r="B318" s="76">
        <f t="shared" si="42"/>
        <v>0</v>
      </c>
      <c r="C318" s="83">
        <f t="shared" si="43"/>
        <v>0</v>
      </c>
      <c r="D318" s="41">
        <f t="shared" si="36"/>
        <v>0</v>
      </c>
      <c r="E318" s="66">
        <f t="shared" si="37"/>
        <v>0</v>
      </c>
      <c r="F318" s="90">
        <f t="shared" si="38"/>
        <v>0</v>
      </c>
      <c r="G318" s="90"/>
      <c r="H318" s="40">
        <f t="shared" si="44"/>
        <v>0</v>
      </c>
      <c r="I318" s="66">
        <f t="shared" si="39"/>
        <v>0</v>
      </c>
      <c r="J318" s="3"/>
      <c r="K318" s="3"/>
      <c r="O318" s="43"/>
      <c r="P318" s="2"/>
      <c r="Q318" s="43"/>
      <c r="R318" s="2"/>
    </row>
    <row r="319" spans="2:18" x14ac:dyDescent="0.35">
      <c r="B319" s="76">
        <f t="shared" si="42"/>
        <v>0</v>
      </c>
      <c r="C319" s="83">
        <f t="shared" si="43"/>
        <v>0</v>
      </c>
      <c r="D319" s="41">
        <f t="shared" si="36"/>
        <v>0</v>
      </c>
      <c r="E319" s="66">
        <f t="shared" si="37"/>
        <v>0</v>
      </c>
      <c r="F319" s="90">
        <f t="shared" si="38"/>
        <v>0</v>
      </c>
      <c r="G319" s="90"/>
      <c r="H319" s="40">
        <f t="shared" si="44"/>
        <v>0</v>
      </c>
      <c r="I319" s="66">
        <f t="shared" si="39"/>
        <v>0</v>
      </c>
      <c r="J319" s="3"/>
      <c r="K319" s="3"/>
      <c r="O319" s="43"/>
      <c r="P319" s="2"/>
      <c r="Q319" s="43"/>
      <c r="R319" s="2"/>
    </row>
    <row r="320" spans="2:18" x14ac:dyDescent="0.35">
      <c r="B320" s="76">
        <f t="shared" si="42"/>
        <v>0</v>
      </c>
      <c r="C320" s="83">
        <f t="shared" si="43"/>
        <v>0</v>
      </c>
      <c r="D320" s="41">
        <f t="shared" si="36"/>
        <v>0</v>
      </c>
      <c r="E320" s="66">
        <f t="shared" si="37"/>
        <v>0</v>
      </c>
      <c r="F320" s="90">
        <f t="shared" si="38"/>
        <v>0</v>
      </c>
      <c r="G320" s="90"/>
      <c r="H320" s="40">
        <f t="shared" si="44"/>
        <v>0</v>
      </c>
      <c r="I320" s="66">
        <f t="shared" si="39"/>
        <v>0</v>
      </c>
      <c r="J320" s="3"/>
      <c r="K320" s="3"/>
      <c r="O320" s="43"/>
      <c r="P320" s="2"/>
      <c r="Q320" s="43"/>
      <c r="R320" s="2"/>
    </row>
    <row r="321" spans="2:18" x14ac:dyDescent="0.35">
      <c r="B321" s="76">
        <f t="shared" si="42"/>
        <v>0</v>
      </c>
      <c r="C321" s="83">
        <f t="shared" si="43"/>
        <v>0</v>
      </c>
      <c r="D321" s="41">
        <f t="shared" si="36"/>
        <v>0</v>
      </c>
      <c r="E321" s="66">
        <f t="shared" si="37"/>
        <v>0</v>
      </c>
      <c r="F321" s="90">
        <f t="shared" si="38"/>
        <v>0</v>
      </c>
      <c r="G321" s="90"/>
      <c r="H321" s="40">
        <f t="shared" si="44"/>
        <v>0</v>
      </c>
      <c r="I321" s="66">
        <f t="shared" si="39"/>
        <v>0</v>
      </c>
      <c r="J321" s="3"/>
      <c r="K321" s="3"/>
      <c r="O321" s="43"/>
      <c r="P321" s="2"/>
      <c r="Q321" s="43"/>
      <c r="R321" s="2"/>
    </row>
    <row r="322" spans="2:18" x14ac:dyDescent="0.35">
      <c r="B322" s="76">
        <f t="shared" si="42"/>
        <v>0</v>
      </c>
      <c r="C322" s="83">
        <f t="shared" si="43"/>
        <v>0</v>
      </c>
      <c r="D322" s="41">
        <f t="shared" si="36"/>
        <v>0</v>
      </c>
      <c r="E322" s="66">
        <f t="shared" si="37"/>
        <v>0</v>
      </c>
      <c r="F322" s="90">
        <f t="shared" si="38"/>
        <v>0</v>
      </c>
      <c r="G322" s="90"/>
      <c r="H322" s="40">
        <f t="shared" si="44"/>
        <v>0</v>
      </c>
      <c r="I322" s="66">
        <f t="shared" si="39"/>
        <v>0</v>
      </c>
      <c r="J322" s="3"/>
      <c r="K322" s="3"/>
      <c r="O322" s="43"/>
      <c r="P322" s="2"/>
      <c r="Q322" s="43"/>
      <c r="R322" s="2"/>
    </row>
    <row r="323" spans="2:18" x14ac:dyDescent="0.35">
      <c r="B323" s="76">
        <f t="shared" si="42"/>
        <v>0</v>
      </c>
      <c r="C323" s="83">
        <f t="shared" si="43"/>
        <v>0</v>
      </c>
      <c r="D323" s="41">
        <f t="shared" si="36"/>
        <v>0</v>
      </c>
      <c r="E323" s="66">
        <f t="shared" si="37"/>
        <v>0</v>
      </c>
      <c r="F323" s="90">
        <f t="shared" si="38"/>
        <v>0</v>
      </c>
      <c r="G323" s="90"/>
      <c r="H323" s="40">
        <f t="shared" si="44"/>
        <v>0</v>
      </c>
      <c r="I323" s="66">
        <f t="shared" si="39"/>
        <v>0</v>
      </c>
      <c r="J323" s="3"/>
      <c r="K323" s="3"/>
      <c r="O323" s="43"/>
      <c r="P323" s="2"/>
      <c r="Q323" s="43"/>
      <c r="R323" s="2"/>
    </row>
    <row r="324" spans="2:18" x14ac:dyDescent="0.35">
      <c r="B324" s="76">
        <f t="shared" si="42"/>
        <v>0</v>
      </c>
      <c r="C324" s="83">
        <f t="shared" si="43"/>
        <v>0</v>
      </c>
      <c r="D324" s="41">
        <f t="shared" si="36"/>
        <v>0</v>
      </c>
      <c r="E324" s="66">
        <f t="shared" si="37"/>
        <v>0</v>
      </c>
      <c r="F324" s="90">
        <f t="shared" si="38"/>
        <v>0</v>
      </c>
      <c r="G324" s="90"/>
      <c r="H324" s="40">
        <f t="shared" si="44"/>
        <v>0</v>
      </c>
      <c r="I324" s="66">
        <f t="shared" si="39"/>
        <v>0</v>
      </c>
      <c r="J324" s="3"/>
      <c r="K324" s="3"/>
      <c r="O324" s="43"/>
      <c r="P324" s="2"/>
      <c r="Q324" s="43"/>
      <c r="R324" s="2"/>
    </row>
    <row r="325" spans="2:18" x14ac:dyDescent="0.35">
      <c r="B325" s="76">
        <f t="shared" si="42"/>
        <v>0</v>
      </c>
      <c r="C325" s="83">
        <f t="shared" si="43"/>
        <v>0</v>
      </c>
      <c r="D325" s="41">
        <f t="shared" si="36"/>
        <v>0</v>
      </c>
      <c r="E325" s="66">
        <f t="shared" si="37"/>
        <v>0</v>
      </c>
      <c r="F325" s="90">
        <f t="shared" si="38"/>
        <v>0</v>
      </c>
      <c r="G325" s="90"/>
      <c r="H325" s="40">
        <f t="shared" si="44"/>
        <v>0</v>
      </c>
      <c r="I325" s="66">
        <f t="shared" si="39"/>
        <v>0</v>
      </c>
      <c r="J325" s="3"/>
      <c r="K325" s="3"/>
      <c r="O325" s="43"/>
      <c r="P325" s="2"/>
      <c r="Q325" s="43"/>
      <c r="R325" s="2"/>
    </row>
    <row r="326" spans="2:18" x14ac:dyDescent="0.35">
      <c r="B326" s="76">
        <f t="shared" si="42"/>
        <v>0</v>
      </c>
      <c r="C326" s="83">
        <f t="shared" si="43"/>
        <v>0</v>
      </c>
      <c r="D326" s="41">
        <f t="shared" si="36"/>
        <v>0</v>
      </c>
      <c r="E326" s="66">
        <f t="shared" si="37"/>
        <v>0</v>
      </c>
      <c r="F326" s="90">
        <f t="shared" si="38"/>
        <v>0</v>
      </c>
      <c r="G326" s="90"/>
      <c r="H326" s="40">
        <f t="shared" si="44"/>
        <v>0</v>
      </c>
      <c r="I326" s="66">
        <f t="shared" si="39"/>
        <v>0</v>
      </c>
      <c r="J326" s="3"/>
      <c r="K326" s="3"/>
      <c r="O326" s="43"/>
      <c r="P326" s="2"/>
      <c r="Q326" s="43"/>
      <c r="R326" s="2"/>
    </row>
    <row r="327" spans="2:18" x14ac:dyDescent="0.35">
      <c r="B327" s="76">
        <f t="shared" si="42"/>
        <v>0</v>
      </c>
      <c r="C327" s="83">
        <f t="shared" si="43"/>
        <v>0</v>
      </c>
      <c r="D327" s="41">
        <f t="shared" si="36"/>
        <v>0</v>
      </c>
      <c r="E327" s="66">
        <f t="shared" si="37"/>
        <v>0</v>
      </c>
      <c r="F327" s="90">
        <f t="shared" si="38"/>
        <v>0</v>
      </c>
      <c r="G327" s="90"/>
      <c r="H327" s="40">
        <f t="shared" si="44"/>
        <v>0</v>
      </c>
      <c r="I327" s="66">
        <f t="shared" si="39"/>
        <v>0</v>
      </c>
      <c r="J327" s="3"/>
      <c r="K327" s="3"/>
      <c r="O327" s="43"/>
      <c r="P327" s="2"/>
      <c r="Q327" s="43"/>
      <c r="R327" s="2"/>
    </row>
    <row r="328" spans="2:18" x14ac:dyDescent="0.35">
      <c r="B328" s="76">
        <f t="shared" si="42"/>
        <v>0</v>
      </c>
      <c r="C328" s="83">
        <f t="shared" si="43"/>
        <v>0</v>
      </c>
      <c r="D328" s="41">
        <f t="shared" si="36"/>
        <v>0</v>
      </c>
      <c r="E328" s="66">
        <f t="shared" si="37"/>
        <v>0</v>
      </c>
      <c r="F328" s="90">
        <f t="shared" si="38"/>
        <v>0</v>
      </c>
      <c r="G328" s="90"/>
      <c r="H328" s="40">
        <f t="shared" si="44"/>
        <v>0</v>
      </c>
      <c r="I328" s="66">
        <f t="shared" si="39"/>
        <v>0</v>
      </c>
      <c r="J328" s="3"/>
      <c r="K328" s="3"/>
      <c r="O328" s="43"/>
      <c r="P328" s="2"/>
      <c r="Q328" s="43"/>
      <c r="R328" s="2"/>
    </row>
    <row r="329" spans="2:18" x14ac:dyDescent="0.35">
      <c r="B329" s="76">
        <f t="shared" si="42"/>
        <v>0</v>
      </c>
      <c r="C329" s="83">
        <f t="shared" si="43"/>
        <v>0</v>
      </c>
      <c r="D329" s="41">
        <f t="shared" si="36"/>
        <v>0</v>
      </c>
      <c r="E329" s="66">
        <f t="shared" si="37"/>
        <v>0</v>
      </c>
      <c r="F329" s="90">
        <f t="shared" si="38"/>
        <v>0</v>
      </c>
      <c r="G329" s="90"/>
      <c r="H329" s="40">
        <f t="shared" si="44"/>
        <v>0</v>
      </c>
      <c r="I329" s="66">
        <f t="shared" si="39"/>
        <v>0</v>
      </c>
      <c r="J329" s="3"/>
      <c r="K329" s="3"/>
      <c r="O329" s="43"/>
      <c r="P329" s="2"/>
      <c r="Q329" s="43"/>
      <c r="R329" s="2"/>
    </row>
    <row r="330" spans="2:18" x14ac:dyDescent="0.35">
      <c r="B330" s="76">
        <f t="shared" si="42"/>
        <v>0</v>
      </c>
      <c r="C330" s="83">
        <f t="shared" si="43"/>
        <v>0</v>
      </c>
      <c r="D330" s="41">
        <f t="shared" si="36"/>
        <v>0</v>
      </c>
      <c r="E330" s="66">
        <f t="shared" si="37"/>
        <v>0</v>
      </c>
      <c r="F330" s="90">
        <f t="shared" si="38"/>
        <v>0</v>
      </c>
      <c r="G330" s="90"/>
      <c r="H330" s="40">
        <f t="shared" si="44"/>
        <v>0</v>
      </c>
      <c r="I330" s="66">
        <f t="shared" si="39"/>
        <v>0</v>
      </c>
      <c r="J330" s="3"/>
      <c r="K330" s="3"/>
      <c r="O330" s="43"/>
      <c r="P330" s="2"/>
      <c r="Q330" s="43"/>
      <c r="R330" s="2"/>
    </row>
    <row r="331" spans="2:18" x14ac:dyDescent="0.35">
      <c r="B331" s="76">
        <f t="shared" si="42"/>
        <v>0</v>
      </c>
      <c r="C331" s="83">
        <f t="shared" si="43"/>
        <v>0</v>
      </c>
      <c r="D331" s="41">
        <f t="shared" si="36"/>
        <v>0</v>
      </c>
      <c r="E331" s="66">
        <f t="shared" si="37"/>
        <v>0</v>
      </c>
      <c r="F331" s="90">
        <f t="shared" si="38"/>
        <v>0</v>
      </c>
      <c r="G331" s="90"/>
      <c r="H331" s="40">
        <f t="shared" si="44"/>
        <v>0</v>
      </c>
      <c r="I331" s="66">
        <f t="shared" si="39"/>
        <v>0</v>
      </c>
      <c r="J331" s="3"/>
      <c r="K331" s="3"/>
      <c r="O331" s="43"/>
      <c r="P331" s="2"/>
      <c r="Q331" s="43"/>
      <c r="R331" s="2"/>
    </row>
    <row r="332" spans="2:18" x14ac:dyDescent="0.35">
      <c r="B332" s="76">
        <f t="shared" si="42"/>
        <v>0</v>
      </c>
      <c r="C332" s="83">
        <f t="shared" si="43"/>
        <v>0</v>
      </c>
      <c r="D332" s="41">
        <f t="shared" si="36"/>
        <v>0</v>
      </c>
      <c r="E332" s="66">
        <f t="shared" si="37"/>
        <v>0</v>
      </c>
      <c r="F332" s="90">
        <f t="shared" si="38"/>
        <v>0</v>
      </c>
      <c r="G332" s="90"/>
      <c r="H332" s="40">
        <f t="shared" si="44"/>
        <v>0</v>
      </c>
      <c r="I332" s="66">
        <f t="shared" si="39"/>
        <v>0</v>
      </c>
      <c r="J332" s="3"/>
      <c r="K332" s="3"/>
      <c r="O332" s="43"/>
      <c r="P332" s="2"/>
      <c r="Q332" s="43"/>
      <c r="R332" s="2"/>
    </row>
    <row r="333" spans="2:18" x14ac:dyDescent="0.35">
      <c r="B333" s="76">
        <f t="shared" si="42"/>
        <v>0</v>
      </c>
      <c r="C333" s="83">
        <f t="shared" si="43"/>
        <v>0</v>
      </c>
      <c r="D333" s="41">
        <f t="shared" si="36"/>
        <v>0</v>
      </c>
      <c r="E333" s="66">
        <f t="shared" si="37"/>
        <v>0</v>
      </c>
      <c r="F333" s="90">
        <f t="shared" si="38"/>
        <v>0</v>
      </c>
      <c r="G333" s="90"/>
      <c r="H333" s="40">
        <f t="shared" si="44"/>
        <v>0</v>
      </c>
      <c r="I333" s="66">
        <f t="shared" si="39"/>
        <v>0</v>
      </c>
      <c r="J333" s="3"/>
      <c r="K333" s="3"/>
      <c r="O333" s="43"/>
      <c r="P333" s="2"/>
      <c r="Q333" s="43"/>
      <c r="R333" s="2"/>
    </row>
    <row r="334" spans="2:18" x14ac:dyDescent="0.35">
      <c r="B334" s="76">
        <f t="shared" si="42"/>
        <v>0</v>
      </c>
      <c r="C334" s="83">
        <f t="shared" si="43"/>
        <v>0</v>
      </c>
      <c r="D334" s="41">
        <f t="shared" si="36"/>
        <v>0</v>
      </c>
      <c r="E334" s="66">
        <f t="shared" si="37"/>
        <v>0</v>
      </c>
      <c r="F334" s="90">
        <f t="shared" si="38"/>
        <v>0</v>
      </c>
      <c r="G334" s="90"/>
      <c r="H334" s="40">
        <f t="shared" si="44"/>
        <v>0</v>
      </c>
      <c r="I334" s="66">
        <f t="shared" si="39"/>
        <v>0</v>
      </c>
      <c r="J334" s="3"/>
      <c r="K334" s="3"/>
      <c r="O334" s="43"/>
      <c r="P334" s="2"/>
      <c r="Q334" s="43"/>
      <c r="R334" s="2"/>
    </row>
    <row r="335" spans="2:18" x14ac:dyDescent="0.35">
      <c r="B335" s="76">
        <f t="shared" si="42"/>
        <v>0</v>
      </c>
      <c r="C335" s="83">
        <f t="shared" si="43"/>
        <v>0</v>
      </c>
      <c r="D335" s="41">
        <f t="shared" si="36"/>
        <v>0</v>
      </c>
      <c r="E335" s="66">
        <f t="shared" si="37"/>
        <v>0</v>
      </c>
      <c r="F335" s="90">
        <f t="shared" si="38"/>
        <v>0</v>
      </c>
      <c r="G335" s="90"/>
      <c r="H335" s="40">
        <f t="shared" si="44"/>
        <v>0</v>
      </c>
      <c r="I335" s="66">
        <f t="shared" si="39"/>
        <v>0</v>
      </c>
      <c r="J335" s="3"/>
      <c r="K335" s="3"/>
      <c r="O335" s="43"/>
      <c r="P335" s="2"/>
      <c r="Q335" s="43"/>
      <c r="R335" s="2"/>
    </row>
    <row r="336" spans="2:18" x14ac:dyDescent="0.35">
      <c r="B336" s="76">
        <f t="shared" si="42"/>
        <v>0</v>
      </c>
      <c r="C336" s="83">
        <f t="shared" si="43"/>
        <v>0</v>
      </c>
      <c r="D336" s="41">
        <f t="shared" si="36"/>
        <v>0</v>
      </c>
      <c r="E336" s="66">
        <f t="shared" si="37"/>
        <v>0</v>
      </c>
      <c r="F336" s="90">
        <f t="shared" si="38"/>
        <v>0</v>
      </c>
      <c r="G336" s="90"/>
      <c r="H336" s="40">
        <f t="shared" si="44"/>
        <v>0</v>
      </c>
      <c r="I336" s="66">
        <f t="shared" si="39"/>
        <v>0</v>
      </c>
      <c r="J336" s="3"/>
      <c r="K336" s="3"/>
      <c r="O336" s="43"/>
      <c r="P336" s="2"/>
      <c r="Q336" s="43"/>
      <c r="R336" s="2"/>
    </row>
    <row r="337" spans="2:18" x14ac:dyDescent="0.35">
      <c r="B337" s="76">
        <f t="shared" si="42"/>
        <v>0</v>
      </c>
      <c r="C337" s="83">
        <f t="shared" si="43"/>
        <v>0</v>
      </c>
      <c r="D337" s="41">
        <f t="shared" si="36"/>
        <v>0</v>
      </c>
      <c r="E337" s="66">
        <f t="shared" si="37"/>
        <v>0</v>
      </c>
      <c r="F337" s="90">
        <f t="shared" si="38"/>
        <v>0</v>
      </c>
      <c r="G337" s="90"/>
      <c r="H337" s="40">
        <f t="shared" si="44"/>
        <v>0</v>
      </c>
      <c r="I337" s="66">
        <f t="shared" si="39"/>
        <v>0</v>
      </c>
      <c r="J337" s="3"/>
      <c r="K337" s="3"/>
      <c r="O337" s="43"/>
      <c r="P337" s="2"/>
      <c r="Q337" s="43"/>
      <c r="R337" s="2"/>
    </row>
    <row r="338" spans="2:18" x14ac:dyDescent="0.35">
      <c r="B338" s="76">
        <f t="shared" si="42"/>
        <v>0</v>
      </c>
      <c r="C338" s="83">
        <f t="shared" si="43"/>
        <v>0</v>
      </c>
      <c r="D338" s="41">
        <f t="shared" si="36"/>
        <v>0</v>
      </c>
      <c r="E338" s="66">
        <f t="shared" si="37"/>
        <v>0</v>
      </c>
      <c r="F338" s="90">
        <f t="shared" si="38"/>
        <v>0</v>
      </c>
      <c r="G338" s="90"/>
      <c r="H338" s="40">
        <f t="shared" si="44"/>
        <v>0</v>
      </c>
      <c r="I338" s="66">
        <f t="shared" si="39"/>
        <v>0</v>
      </c>
      <c r="J338" s="3"/>
      <c r="K338" s="3"/>
      <c r="O338" s="43"/>
      <c r="P338" s="2"/>
      <c r="Q338" s="43"/>
      <c r="R338" s="2"/>
    </row>
    <row r="339" spans="2:18" x14ac:dyDescent="0.35">
      <c r="B339" s="76">
        <f t="shared" si="42"/>
        <v>0</v>
      </c>
      <c r="C339" s="83">
        <f t="shared" si="43"/>
        <v>0</v>
      </c>
      <c r="D339" s="41">
        <f t="shared" si="36"/>
        <v>0</v>
      </c>
      <c r="E339" s="66">
        <f t="shared" si="37"/>
        <v>0</v>
      </c>
      <c r="F339" s="90">
        <f t="shared" si="38"/>
        <v>0</v>
      </c>
      <c r="G339" s="90"/>
      <c r="H339" s="40">
        <f t="shared" si="44"/>
        <v>0</v>
      </c>
      <c r="I339" s="66">
        <f t="shared" si="39"/>
        <v>0</v>
      </c>
      <c r="J339" s="3"/>
      <c r="K339" s="3"/>
      <c r="O339" s="43"/>
      <c r="P339" s="2"/>
      <c r="Q339" s="43"/>
      <c r="R339" s="2"/>
    </row>
    <row r="340" spans="2:18" x14ac:dyDescent="0.35">
      <c r="B340" s="76">
        <f t="shared" si="42"/>
        <v>0</v>
      </c>
      <c r="C340" s="83">
        <f t="shared" si="43"/>
        <v>0</v>
      </c>
      <c r="D340" s="41">
        <f t="shared" si="36"/>
        <v>0</v>
      </c>
      <c r="E340" s="66">
        <f t="shared" si="37"/>
        <v>0</v>
      </c>
      <c r="F340" s="90">
        <f t="shared" si="38"/>
        <v>0</v>
      </c>
      <c r="G340" s="90"/>
      <c r="H340" s="40">
        <f t="shared" si="44"/>
        <v>0</v>
      </c>
      <c r="I340" s="66">
        <f t="shared" si="39"/>
        <v>0</v>
      </c>
      <c r="J340" s="3"/>
      <c r="K340" s="3"/>
      <c r="O340" s="43"/>
      <c r="P340" s="2"/>
      <c r="Q340" s="43"/>
      <c r="R340" s="2"/>
    </row>
    <row r="341" spans="2:18" x14ac:dyDescent="0.35">
      <c r="B341" s="76">
        <f t="shared" si="42"/>
        <v>0</v>
      </c>
      <c r="C341" s="83">
        <f t="shared" si="43"/>
        <v>0</v>
      </c>
      <c r="D341" s="41">
        <f t="shared" ref="D341:D404" si="45">IF($B341&gt;0,$C341*$E$11,0)</f>
        <v>0</v>
      </c>
      <c r="E341" s="66">
        <f t="shared" si="37"/>
        <v>0</v>
      </c>
      <c r="F341" s="90">
        <f t="shared" si="38"/>
        <v>0</v>
      </c>
      <c r="G341" s="90"/>
      <c r="H341" s="40">
        <f t="shared" si="44"/>
        <v>0</v>
      </c>
      <c r="I341" s="66">
        <f t="shared" si="39"/>
        <v>0</v>
      </c>
      <c r="J341" s="3"/>
      <c r="K341" s="3"/>
      <c r="O341" s="43"/>
      <c r="P341" s="2"/>
      <c r="Q341" s="43"/>
      <c r="R341" s="2"/>
    </row>
    <row r="342" spans="2:18" x14ac:dyDescent="0.35">
      <c r="B342" s="76">
        <f t="shared" si="42"/>
        <v>0</v>
      </c>
      <c r="C342" s="83">
        <f t="shared" si="43"/>
        <v>0</v>
      </c>
      <c r="D342" s="41">
        <f t="shared" si="45"/>
        <v>0</v>
      </c>
      <c r="E342" s="66">
        <f t="shared" ref="E342:E405" si="46">IF($H$16,                      IF(OR($B342&gt;($E$15+$P$10),AND($B342&gt;0,$B342&lt;=$E$15)),                        ((((((($P$11+$E$16)*1*$P$12)/1728)*$E$12))*$E$11)+(((((24-$E$16)*1*$P$12)/1728)*$E$12)*(ROUNDUP(($E$11/$E$17),0)))+(((24*1*(($P$11+24-$E$16)*$E$17))/1728)*$E$12)),                             IF(AND($B342&gt;$E$15,$B342&lt;=($E$15+$P$10)),               (((((((($P$11+$E$16)*1*$P$12)/1728)-$C342)*$E$12))*$E$11)+(((((24-$E$16)*1*$P$12)/1728)*$E$12)*(ROUNDUP(($E$11/$E$17),0)))+(((24*1*(($P$11+24-$E$16)*$E$17))/1728)*$E$12)),                            0)),                                        IF(OR($B342&gt;($E$15+$P$10),AND($B342&gt;0,$B342&lt;=$E$15)),    ((((($P$11+$E$16)*1*$P$12)/1728)*$E$12))*$E$11,                     IF(AND($B342&gt;$E$15,$B342&lt;=($E$15+$P$10)),         (((((($P$11+$E$16)*1*$P$12)/1728)-$C342)*$E$12))*$E$11,                   0)))</f>
        <v>0</v>
      </c>
      <c r="F342" s="90">
        <f t="shared" ref="F342:F405" si="47">$E342+$D342</f>
        <v>0</v>
      </c>
      <c r="G342" s="90"/>
      <c r="H342" s="40">
        <f t="shared" si="44"/>
        <v>0</v>
      </c>
      <c r="I342" s="66">
        <f t="shared" ref="I342:I405" si="48">IF($B342&gt;0,$E$13+($B342/12),0)</f>
        <v>0</v>
      </c>
      <c r="J342" s="3"/>
      <c r="K342" s="3"/>
      <c r="O342" s="43"/>
      <c r="P342" s="2"/>
      <c r="Q342" s="43"/>
      <c r="R342" s="2"/>
    </row>
    <row r="343" spans="2:18" x14ac:dyDescent="0.35">
      <c r="B343" s="76">
        <f t="shared" ref="B343:B406" si="49">IF(B342&gt;0,  B342-1,  0)</f>
        <v>0</v>
      </c>
      <c r="C343" s="83">
        <f t="shared" ref="C343:C406" si="50">IF($E$8="SC-44",   IF(B343=44+$E$15,   0.0533,    IF(B343=43+$E$15,   0.1511,    IF(B343=42+$E$15,   0.311,    IF(B343=41+$E$15,    0.4443,   IF(B343=40+$E$15,     0.6576,       IF(B343=39+$E$15,    0.9419,      IF(B343=38+$E$15,   1.1374,    IF(B343=37+$E$15,    1.2885,     IF(B343=36+$E$15,   1.4218,       IF(B343=35+$E$15,     1.5462,      IF(B343=34+$E$15,   1.6528,      IF(B343=33+$E$15,  1.7684,     IF(B343=32+$E$15,   1.8572,      IF(B343=31+$E$15,   1.9372,     IF(B343=30+$E$15,    2.0083,     IF(B343=29+$E$15,   2.0705,      IF(B343=28+$E$15,    2.1327,     IF(B343=27+$E$15,   2.186,     IF(B343=26+$E$15,   2.2393,      IF(B343=25+$E$15,   2.2927,      IF(B343=24+$E$15,    2.346,     IF(B343=23+$E$15,    2.3993,     IF(B343=22+$E$15,    2.4348,     IF(B343=21+$E$15,    2.4882,      IF(B343=20+$E$15,    2.5237,      IF(B343=19+$E$15,   2.5504,        IF(B343=18+$E$15,    2.5948,      IF(B343=17+$E$15,    2.6214,     IF(B343=16+$E$15,    2.6481,     IF(B343=15+$E$15,   2.6748,       IF(B343=14+$E$15,     2.7103,    IF(B343=13+$E$15,     2.7281,      IF(B343=12+$E$15,       2.7636,     IF(B343=11+$E$15,    2.7814,                  IF(B343=10+$E$15,     2.8081,     IF(B343=9+$E$15,     2.8347,     IF(B343=8+$E$15,    2.8614,      IF(B343=7+$E$15,      2.8791,      IF(B343=6+$E$15,     2.9147,      IF(B343=5+$E$15,    3.1013,      IF(B343=4+$E$15,    2.8614,   IF(B343=3+$E$15,      3.0658,    IF(B343=2+$E$15,    3.128,      IF(B343=1+$E$15,    3.1991,    0)))))))))))))))))))))))))))))))))))))))))))),                                                                                           IF($E$8="SC-34W",    IF(B343=34+$E$15,     0.4371,     IF(B343=33+$E$15,   0.5229,      IF(B343=32+$E$15,    0.7973,     IF(B343=31+$E$15,    1.063,      IF(B343=30+$E$15,    1.2345,       IF(B343=29+$E$15,    1.3802,     IF(B343=28+$E$15,    1.5088,     IF(B343=27+$E$15,   1.6203,      IF(B343=26+$E$15,    1.7146,     IF(B343=25+$E$15,    1.8089,    IF(B343=24+$E$15,      1.886,    IF(B343=23+$E$15,    1.9546,     IF(B343=22+$E$15,  2.0232,    IF(B343=21+$E$15,    2.0918,    IF(B343=20+$E$15,     2.1432,     IF(B343=19+$E$15,   2.1947,     IF(B343=18+$E$15,   2.2461,     IF(B343=17+$E$15,   2.2975,      IF(B343=16+$E$15,   2.3318,       IF(B343=15+$E$15,   2.3661,        IF(B343=14+$E$15,    2.4004,       IF(B343=13+$E$15,    2.4433,         IF(B343=12+$E$15,    2.469,      IF(B343=11+$E$15,    2.4947,     IF(B343=10+$E$15,   2.5204,      IF(B343=9+$E$15,   2.5547,       IF(B343=8+$E$15,    2.5804,        IF(B343=7+$E$15,     2.5976,       IF(B343=6+$E$15,    2.6319,        IF(B343=5+$E$15,   2.649,      IF(B343=4+$E$15,    2.6662,     IF(B343=3+$E$15,    2.7005,      IF(B343=2+$E$15,    2.7519,       IF(B343=1+$E$15,    2.7433,        0)))))))))))))))))))))))))))))))))),                                                                                                                      IF($E$8="SC-34E",      IF(B343=34+$E$15,     0.447,     IF(B343=33+$E$15,   0.5453,      IF(B343=32+$E$15,    0.8313,     IF(B343=31+$E$15,    1.1084,      IF(B343=30+$E$15,    1.2872,       IF(B343=29+$E$15,    1.4392,     IF(B343=28+$E$15,    1.5733,     IF(B343=27+$E$15,   1.6895,      IF(B343=26+$E$15,    1.7878,     IF(B343=25+$E$15,    1.8861,    IF(B343=24+$E$15,      1.9666,    IF(B343=23+$E$15,    2.0381,     IF(B343=22+$E$15,    2.1096,    IF(B343=21+$E$15,    2.1811,    IF(B343=20+$E$15,     2.2348,     IF(B343=19+$E$15,   2.2884,     IF(B343=18+$E$15,   2.342,     IF(B343=17+$E$15,   2.3957,      IF(B343=16+$E$15,   2.4314,       IF(B343=15+$E$15,   2.4672,        IF(B343=14+$E$15,    2.5029,       IF(B343=13+$E$15,    2.5476,         IF(B343=12+$E$15,    2.5745,      IF(B343=11+$E$15,    2.6013,     IF(B343=10+$E$15,   2.6281,      IF(B343=9+$E$15,   2.6639,           IF(B343=8+$E$15,    2.6907,        IF(B343=7+$E$15,     2.7085,       IF(B343=6+$E$15,    2.7443,        IF(B343=5+$E$15,   2.7622,      IF(B343=4+$E$15,    2.7801,     IF(B343=3+$E$15,    2.8158,      IF(B343=2+$E$15,    2.8694,       IF(B343=1+$E$15,    2.8605,        0)))))))))))))))))))))))))))))))))),                                                                                                                     IF(B343=18+$E$15,   0.0618,     IF(B343=17+$E$15,   0.2339,      IF(B343=16+$E$15,   0.4304,       IF(B343=15+$E$15,   0.7073,        IF(B343=14+$E$15,    0.9057,       IF(B343=13+$E$15,    1.0479,         IF(B343=12+$E$15,    1.1583,      IF(B343=11+$E$15,    1.25,     IF(B343=10+$E$15,   1.3211,      IF(B343=9+$E$15,   1.3866,           IF(B343=8+$E$15,    1.4408,        IF(B343=7+$E$15,     1.4914,       IF(B343=6+$E$15,    1.5344,        IF(B343=5+$E$15,   1.5756,      IF(B343=4+$E$15,    1.6186,     IF(B343=3+$E$15,    1.6654,      IF(B343=2+$E$15,    1.7122,       IF(B343=1+$E$15,    1.8151,        0)))))))))))))))))))))</f>
        <v>0</v>
      </c>
      <c r="D343" s="41">
        <f t="shared" si="45"/>
        <v>0</v>
      </c>
      <c r="E343" s="66">
        <f t="shared" si="46"/>
        <v>0</v>
      </c>
      <c r="F343" s="90">
        <f t="shared" si="47"/>
        <v>0</v>
      </c>
      <c r="G343" s="90"/>
      <c r="H343" s="40">
        <f t="shared" ref="H343:H406" si="51">IF($H344&gt;0,H344+F343,F343)</f>
        <v>0</v>
      </c>
      <c r="I343" s="66">
        <f t="shared" si="48"/>
        <v>0</v>
      </c>
      <c r="J343" s="3"/>
      <c r="K343" s="3"/>
      <c r="O343" s="43"/>
      <c r="P343" s="2"/>
      <c r="Q343" s="43"/>
      <c r="R343" s="2"/>
    </row>
    <row r="344" spans="2:18" x14ac:dyDescent="0.35">
      <c r="B344" s="76">
        <f t="shared" si="49"/>
        <v>0</v>
      </c>
      <c r="C344" s="83">
        <f t="shared" si="50"/>
        <v>0</v>
      </c>
      <c r="D344" s="41">
        <f t="shared" si="45"/>
        <v>0</v>
      </c>
      <c r="E344" s="66">
        <f t="shared" si="46"/>
        <v>0</v>
      </c>
      <c r="F344" s="90">
        <f t="shared" si="47"/>
        <v>0</v>
      </c>
      <c r="G344" s="90"/>
      <c r="H344" s="40">
        <f t="shared" si="51"/>
        <v>0</v>
      </c>
      <c r="I344" s="66">
        <f t="shared" si="48"/>
        <v>0</v>
      </c>
      <c r="J344" s="3"/>
      <c r="K344" s="3"/>
      <c r="O344" s="43"/>
      <c r="P344" s="2"/>
      <c r="Q344" s="43"/>
      <c r="R344" s="2"/>
    </row>
    <row r="345" spans="2:18" x14ac:dyDescent="0.35">
      <c r="B345" s="76">
        <f t="shared" si="49"/>
        <v>0</v>
      </c>
      <c r="C345" s="83">
        <f t="shared" si="50"/>
        <v>0</v>
      </c>
      <c r="D345" s="41">
        <f t="shared" si="45"/>
        <v>0</v>
      </c>
      <c r="E345" s="66">
        <f t="shared" si="46"/>
        <v>0</v>
      </c>
      <c r="F345" s="90">
        <f t="shared" si="47"/>
        <v>0</v>
      </c>
      <c r="G345" s="90"/>
      <c r="H345" s="40">
        <f t="shared" si="51"/>
        <v>0</v>
      </c>
      <c r="I345" s="66">
        <f t="shared" si="48"/>
        <v>0</v>
      </c>
      <c r="J345" s="3"/>
      <c r="K345" s="3"/>
      <c r="O345" s="43"/>
      <c r="P345" s="2"/>
      <c r="Q345" s="43"/>
      <c r="R345" s="2"/>
    </row>
    <row r="346" spans="2:18" x14ac:dyDescent="0.35">
      <c r="B346" s="76">
        <f t="shared" si="49"/>
        <v>0</v>
      </c>
      <c r="C346" s="83">
        <f t="shared" si="50"/>
        <v>0</v>
      </c>
      <c r="D346" s="41">
        <f t="shared" si="45"/>
        <v>0</v>
      </c>
      <c r="E346" s="66">
        <f t="shared" si="46"/>
        <v>0</v>
      </c>
      <c r="F346" s="90">
        <f t="shared" si="47"/>
        <v>0</v>
      </c>
      <c r="G346" s="90"/>
      <c r="H346" s="40">
        <f t="shared" si="51"/>
        <v>0</v>
      </c>
      <c r="I346" s="66">
        <f t="shared" si="48"/>
        <v>0</v>
      </c>
      <c r="J346" s="3"/>
      <c r="K346" s="3"/>
      <c r="O346" s="43"/>
      <c r="P346" s="2"/>
      <c r="Q346" s="43"/>
      <c r="R346" s="2"/>
    </row>
    <row r="347" spans="2:18" x14ac:dyDescent="0.35">
      <c r="B347" s="76">
        <f t="shared" si="49"/>
        <v>0</v>
      </c>
      <c r="C347" s="83">
        <f t="shared" si="50"/>
        <v>0</v>
      </c>
      <c r="D347" s="41">
        <f t="shared" si="45"/>
        <v>0</v>
      </c>
      <c r="E347" s="66">
        <f t="shared" si="46"/>
        <v>0</v>
      </c>
      <c r="F347" s="90">
        <f t="shared" si="47"/>
        <v>0</v>
      </c>
      <c r="G347" s="90"/>
      <c r="H347" s="40">
        <f t="shared" si="51"/>
        <v>0</v>
      </c>
      <c r="I347" s="66">
        <f t="shared" si="48"/>
        <v>0</v>
      </c>
      <c r="J347" s="3"/>
      <c r="K347" s="3"/>
      <c r="O347" s="43"/>
      <c r="P347" s="2"/>
      <c r="Q347" s="43"/>
      <c r="R347" s="2"/>
    </row>
    <row r="348" spans="2:18" x14ac:dyDescent="0.35">
      <c r="B348" s="76">
        <f t="shared" si="49"/>
        <v>0</v>
      </c>
      <c r="C348" s="83">
        <f t="shared" si="50"/>
        <v>0</v>
      </c>
      <c r="D348" s="41">
        <f t="shared" si="45"/>
        <v>0</v>
      </c>
      <c r="E348" s="66">
        <f t="shared" si="46"/>
        <v>0</v>
      </c>
      <c r="F348" s="90">
        <f t="shared" si="47"/>
        <v>0</v>
      </c>
      <c r="G348" s="90"/>
      <c r="H348" s="40">
        <f t="shared" si="51"/>
        <v>0</v>
      </c>
      <c r="I348" s="66">
        <f t="shared" si="48"/>
        <v>0</v>
      </c>
      <c r="J348" s="3"/>
      <c r="K348" s="3"/>
      <c r="O348" s="43"/>
      <c r="P348" s="2"/>
      <c r="Q348" s="43"/>
      <c r="R348" s="2"/>
    </row>
    <row r="349" spans="2:18" x14ac:dyDescent="0.35">
      <c r="B349" s="76">
        <f t="shared" si="49"/>
        <v>0</v>
      </c>
      <c r="C349" s="83">
        <f t="shared" si="50"/>
        <v>0</v>
      </c>
      <c r="D349" s="41">
        <f t="shared" si="45"/>
        <v>0</v>
      </c>
      <c r="E349" s="66">
        <f t="shared" si="46"/>
        <v>0</v>
      </c>
      <c r="F349" s="90">
        <f t="shared" si="47"/>
        <v>0</v>
      </c>
      <c r="G349" s="90"/>
      <c r="H349" s="40">
        <f t="shared" si="51"/>
        <v>0</v>
      </c>
      <c r="I349" s="66">
        <f t="shared" si="48"/>
        <v>0</v>
      </c>
      <c r="J349" s="3"/>
      <c r="K349" s="3"/>
      <c r="O349" s="43"/>
      <c r="P349" s="2"/>
      <c r="Q349" s="43"/>
      <c r="R349" s="2"/>
    </row>
    <row r="350" spans="2:18" x14ac:dyDescent="0.35">
      <c r="B350" s="76">
        <f t="shared" si="49"/>
        <v>0</v>
      </c>
      <c r="C350" s="83">
        <f t="shared" si="50"/>
        <v>0</v>
      </c>
      <c r="D350" s="41">
        <f t="shared" si="45"/>
        <v>0</v>
      </c>
      <c r="E350" s="66">
        <f t="shared" si="46"/>
        <v>0</v>
      </c>
      <c r="F350" s="90">
        <f t="shared" si="47"/>
        <v>0</v>
      </c>
      <c r="G350" s="90"/>
      <c r="H350" s="40">
        <f t="shared" si="51"/>
        <v>0</v>
      </c>
      <c r="I350" s="66">
        <f t="shared" si="48"/>
        <v>0</v>
      </c>
      <c r="J350" s="3"/>
      <c r="K350" s="3"/>
      <c r="O350" s="43"/>
      <c r="P350" s="2"/>
      <c r="Q350" s="43"/>
      <c r="R350" s="2"/>
    </row>
    <row r="351" spans="2:18" x14ac:dyDescent="0.35">
      <c r="B351" s="76">
        <f t="shared" si="49"/>
        <v>0</v>
      </c>
      <c r="C351" s="83">
        <f t="shared" si="50"/>
        <v>0</v>
      </c>
      <c r="D351" s="41">
        <f t="shared" si="45"/>
        <v>0</v>
      </c>
      <c r="E351" s="66">
        <f t="shared" si="46"/>
        <v>0</v>
      </c>
      <c r="F351" s="90">
        <f t="shared" si="47"/>
        <v>0</v>
      </c>
      <c r="G351" s="90"/>
      <c r="H351" s="40">
        <f t="shared" si="51"/>
        <v>0</v>
      </c>
      <c r="I351" s="66">
        <f t="shared" si="48"/>
        <v>0</v>
      </c>
      <c r="J351" s="3"/>
      <c r="K351" s="3"/>
      <c r="O351" s="43"/>
      <c r="P351" s="2"/>
      <c r="Q351" s="43"/>
      <c r="R351" s="2"/>
    </row>
    <row r="352" spans="2:18" x14ac:dyDescent="0.35">
      <c r="B352" s="76">
        <f t="shared" si="49"/>
        <v>0</v>
      </c>
      <c r="C352" s="83">
        <f t="shared" si="50"/>
        <v>0</v>
      </c>
      <c r="D352" s="41">
        <f t="shared" si="45"/>
        <v>0</v>
      </c>
      <c r="E352" s="66">
        <f t="shared" si="46"/>
        <v>0</v>
      </c>
      <c r="F352" s="90">
        <f t="shared" si="47"/>
        <v>0</v>
      </c>
      <c r="G352" s="90"/>
      <c r="H352" s="40">
        <f t="shared" si="51"/>
        <v>0</v>
      </c>
      <c r="I352" s="66">
        <f t="shared" si="48"/>
        <v>0</v>
      </c>
      <c r="J352" s="3"/>
      <c r="K352" s="3"/>
      <c r="O352" s="43"/>
      <c r="P352" s="2"/>
      <c r="Q352" s="43"/>
      <c r="R352" s="2"/>
    </row>
    <row r="353" spans="2:18" x14ac:dyDescent="0.35">
      <c r="B353" s="76">
        <f t="shared" si="49"/>
        <v>0</v>
      </c>
      <c r="C353" s="83">
        <f t="shared" si="50"/>
        <v>0</v>
      </c>
      <c r="D353" s="41">
        <f t="shared" si="45"/>
        <v>0</v>
      </c>
      <c r="E353" s="66">
        <f t="shared" si="46"/>
        <v>0</v>
      </c>
      <c r="F353" s="90">
        <f t="shared" si="47"/>
        <v>0</v>
      </c>
      <c r="G353" s="90"/>
      <c r="H353" s="40">
        <f t="shared" si="51"/>
        <v>0</v>
      </c>
      <c r="I353" s="66">
        <f t="shared" si="48"/>
        <v>0</v>
      </c>
      <c r="J353" s="3"/>
      <c r="K353" s="3"/>
      <c r="O353" s="43"/>
      <c r="P353" s="2"/>
      <c r="Q353" s="43"/>
      <c r="R353" s="2"/>
    </row>
    <row r="354" spans="2:18" x14ac:dyDescent="0.35">
      <c r="B354" s="76">
        <f t="shared" si="49"/>
        <v>0</v>
      </c>
      <c r="C354" s="83">
        <f t="shared" si="50"/>
        <v>0</v>
      </c>
      <c r="D354" s="41">
        <f t="shared" si="45"/>
        <v>0</v>
      </c>
      <c r="E354" s="66">
        <f t="shared" si="46"/>
        <v>0</v>
      </c>
      <c r="F354" s="90">
        <f t="shared" si="47"/>
        <v>0</v>
      </c>
      <c r="G354" s="90"/>
      <c r="H354" s="40">
        <f t="shared" si="51"/>
        <v>0</v>
      </c>
      <c r="I354" s="66">
        <f t="shared" si="48"/>
        <v>0</v>
      </c>
      <c r="J354" s="3"/>
      <c r="K354" s="3"/>
      <c r="O354" s="43"/>
      <c r="P354" s="2"/>
      <c r="Q354" s="43"/>
      <c r="R354" s="2"/>
    </row>
    <row r="355" spans="2:18" x14ac:dyDescent="0.35">
      <c r="B355" s="76">
        <f t="shared" si="49"/>
        <v>0</v>
      </c>
      <c r="C355" s="83">
        <f t="shared" si="50"/>
        <v>0</v>
      </c>
      <c r="D355" s="41">
        <f t="shared" si="45"/>
        <v>0</v>
      </c>
      <c r="E355" s="66">
        <f t="shared" si="46"/>
        <v>0</v>
      </c>
      <c r="F355" s="90">
        <f t="shared" si="47"/>
        <v>0</v>
      </c>
      <c r="G355" s="90"/>
      <c r="H355" s="40">
        <f t="shared" si="51"/>
        <v>0</v>
      </c>
      <c r="I355" s="66">
        <f t="shared" si="48"/>
        <v>0</v>
      </c>
      <c r="J355" s="3"/>
      <c r="K355" s="3"/>
      <c r="O355" s="43"/>
      <c r="P355" s="2"/>
      <c r="Q355" s="43"/>
      <c r="R355" s="2"/>
    </row>
    <row r="356" spans="2:18" x14ac:dyDescent="0.35">
      <c r="B356" s="76">
        <f t="shared" si="49"/>
        <v>0</v>
      </c>
      <c r="C356" s="83">
        <f t="shared" si="50"/>
        <v>0</v>
      </c>
      <c r="D356" s="41">
        <f t="shared" si="45"/>
        <v>0</v>
      </c>
      <c r="E356" s="66">
        <f t="shared" si="46"/>
        <v>0</v>
      </c>
      <c r="F356" s="90">
        <f t="shared" si="47"/>
        <v>0</v>
      </c>
      <c r="G356" s="90"/>
      <c r="H356" s="40">
        <f t="shared" si="51"/>
        <v>0</v>
      </c>
      <c r="I356" s="66">
        <f t="shared" si="48"/>
        <v>0</v>
      </c>
      <c r="J356" s="3"/>
      <c r="K356" s="3"/>
      <c r="O356" s="43"/>
      <c r="P356" s="2"/>
      <c r="Q356" s="43"/>
      <c r="R356" s="2"/>
    </row>
    <row r="357" spans="2:18" x14ac:dyDescent="0.35">
      <c r="B357" s="76">
        <f t="shared" si="49"/>
        <v>0</v>
      </c>
      <c r="C357" s="83">
        <f t="shared" si="50"/>
        <v>0</v>
      </c>
      <c r="D357" s="41">
        <f t="shared" si="45"/>
        <v>0</v>
      </c>
      <c r="E357" s="66">
        <f t="shared" si="46"/>
        <v>0</v>
      </c>
      <c r="F357" s="90">
        <f t="shared" si="47"/>
        <v>0</v>
      </c>
      <c r="G357" s="90"/>
      <c r="H357" s="40">
        <f t="shared" si="51"/>
        <v>0</v>
      </c>
      <c r="I357" s="66">
        <f t="shared" si="48"/>
        <v>0</v>
      </c>
      <c r="J357" s="3"/>
      <c r="K357" s="3"/>
      <c r="O357" s="43"/>
      <c r="P357" s="2"/>
      <c r="Q357" s="43"/>
      <c r="R357" s="2"/>
    </row>
    <row r="358" spans="2:18" x14ac:dyDescent="0.35">
      <c r="B358" s="76">
        <f t="shared" si="49"/>
        <v>0</v>
      </c>
      <c r="C358" s="83">
        <f t="shared" si="50"/>
        <v>0</v>
      </c>
      <c r="D358" s="41">
        <f t="shared" si="45"/>
        <v>0</v>
      </c>
      <c r="E358" s="66">
        <f t="shared" si="46"/>
        <v>0</v>
      </c>
      <c r="F358" s="90">
        <f t="shared" si="47"/>
        <v>0</v>
      </c>
      <c r="G358" s="90"/>
      <c r="H358" s="40">
        <f t="shared" si="51"/>
        <v>0</v>
      </c>
      <c r="I358" s="66">
        <f t="shared" si="48"/>
        <v>0</v>
      </c>
      <c r="J358" s="3"/>
      <c r="K358" s="3"/>
      <c r="O358" s="43"/>
      <c r="P358" s="2"/>
      <c r="Q358" s="43"/>
      <c r="R358" s="2"/>
    </row>
    <row r="359" spans="2:18" x14ac:dyDescent="0.35">
      <c r="B359" s="76">
        <f t="shared" si="49"/>
        <v>0</v>
      </c>
      <c r="C359" s="83">
        <f t="shared" si="50"/>
        <v>0</v>
      </c>
      <c r="D359" s="41">
        <f t="shared" si="45"/>
        <v>0</v>
      </c>
      <c r="E359" s="66">
        <f t="shared" si="46"/>
        <v>0</v>
      </c>
      <c r="F359" s="90">
        <f t="shared" si="47"/>
        <v>0</v>
      </c>
      <c r="G359" s="90"/>
      <c r="H359" s="40">
        <f t="shared" si="51"/>
        <v>0</v>
      </c>
      <c r="I359" s="66">
        <f t="shared" si="48"/>
        <v>0</v>
      </c>
      <c r="J359" s="3"/>
      <c r="K359" s="3"/>
      <c r="O359" s="43"/>
      <c r="P359" s="2"/>
      <c r="Q359" s="43"/>
      <c r="R359" s="2"/>
    </row>
    <row r="360" spans="2:18" x14ac:dyDescent="0.35">
      <c r="B360" s="76">
        <f t="shared" si="49"/>
        <v>0</v>
      </c>
      <c r="C360" s="83">
        <f t="shared" si="50"/>
        <v>0</v>
      </c>
      <c r="D360" s="41">
        <f t="shared" si="45"/>
        <v>0</v>
      </c>
      <c r="E360" s="66">
        <f t="shared" si="46"/>
        <v>0</v>
      </c>
      <c r="F360" s="90">
        <f t="shared" si="47"/>
        <v>0</v>
      </c>
      <c r="G360" s="90"/>
      <c r="H360" s="40">
        <f t="shared" si="51"/>
        <v>0</v>
      </c>
      <c r="I360" s="66">
        <f t="shared" si="48"/>
        <v>0</v>
      </c>
      <c r="J360" s="3"/>
      <c r="K360" s="3"/>
      <c r="O360" s="43"/>
      <c r="P360" s="2"/>
      <c r="Q360" s="43"/>
      <c r="R360" s="2"/>
    </row>
    <row r="361" spans="2:18" x14ac:dyDescent="0.35">
      <c r="B361" s="76">
        <f t="shared" si="49"/>
        <v>0</v>
      </c>
      <c r="C361" s="83">
        <f t="shared" si="50"/>
        <v>0</v>
      </c>
      <c r="D361" s="41">
        <f t="shared" si="45"/>
        <v>0</v>
      </c>
      <c r="E361" s="66">
        <f t="shared" si="46"/>
        <v>0</v>
      </c>
      <c r="F361" s="90">
        <f t="shared" si="47"/>
        <v>0</v>
      </c>
      <c r="G361" s="90"/>
      <c r="H361" s="40">
        <f t="shared" si="51"/>
        <v>0</v>
      </c>
      <c r="I361" s="66">
        <f t="shared" si="48"/>
        <v>0</v>
      </c>
      <c r="J361" s="3"/>
      <c r="K361" s="3"/>
      <c r="O361" s="43"/>
      <c r="P361" s="2"/>
      <c r="Q361" s="43"/>
      <c r="R361" s="2"/>
    </row>
    <row r="362" spans="2:18" x14ac:dyDescent="0.35">
      <c r="B362" s="76">
        <f t="shared" si="49"/>
        <v>0</v>
      </c>
      <c r="C362" s="83">
        <f t="shared" si="50"/>
        <v>0</v>
      </c>
      <c r="D362" s="41">
        <f t="shared" si="45"/>
        <v>0</v>
      </c>
      <c r="E362" s="66">
        <f t="shared" si="46"/>
        <v>0</v>
      </c>
      <c r="F362" s="90">
        <f t="shared" si="47"/>
        <v>0</v>
      </c>
      <c r="G362" s="90"/>
      <c r="H362" s="40">
        <f t="shared" si="51"/>
        <v>0</v>
      </c>
      <c r="I362" s="66">
        <f t="shared" si="48"/>
        <v>0</v>
      </c>
      <c r="J362" s="3"/>
      <c r="K362" s="3"/>
      <c r="O362" s="43"/>
      <c r="P362" s="2"/>
      <c r="Q362" s="43"/>
      <c r="R362" s="2"/>
    </row>
    <row r="363" spans="2:18" x14ac:dyDescent="0.35">
      <c r="B363" s="76">
        <f t="shared" si="49"/>
        <v>0</v>
      </c>
      <c r="C363" s="83">
        <f t="shared" si="50"/>
        <v>0</v>
      </c>
      <c r="D363" s="41">
        <f t="shared" si="45"/>
        <v>0</v>
      </c>
      <c r="E363" s="66">
        <f t="shared" si="46"/>
        <v>0</v>
      </c>
      <c r="F363" s="90">
        <f t="shared" si="47"/>
        <v>0</v>
      </c>
      <c r="G363" s="90"/>
      <c r="H363" s="40">
        <f t="shared" si="51"/>
        <v>0</v>
      </c>
      <c r="I363" s="66">
        <f t="shared" si="48"/>
        <v>0</v>
      </c>
      <c r="J363" s="3"/>
      <c r="K363" s="3"/>
      <c r="O363" s="43"/>
      <c r="P363" s="2"/>
      <c r="Q363" s="43"/>
      <c r="R363" s="2"/>
    </row>
    <row r="364" spans="2:18" x14ac:dyDescent="0.35">
      <c r="B364" s="76">
        <f t="shared" si="49"/>
        <v>0</v>
      </c>
      <c r="C364" s="83">
        <f t="shared" si="50"/>
        <v>0</v>
      </c>
      <c r="D364" s="41">
        <f t="shared" si="45"/>
        <v>0</v>
      </c>
      <c r="E364" s="66">
        <f t="shared" si="46"/>
        <v>0</v>
      </c>
      <c r="F364" s="90">
        <f t="shared" si="47"/>
        <v>0</v>
      </c>
      <c r="G364" s="90"/>
      <c r="H364" s="40">
        <f t="shared" si="51"/>
        <v>0</v>
      </c>
      <c r="I364" s="66">
        <f t="shared" si="48"/>
        <v>0</v>
      </c>
      <c r="J364" s="3"/>
      <c r="K364" s="3"/>
      <c r="O364" s="43"/>
      <c r="P364" s="2"/>
      <c r="Q364" s="43"/>
      <c r="R364" s="2"/>
    </row>
    <row r="365" spans="2:18" x14ac:dyDescent="0.35">
      <c r="B365" s="76">
        <f t="shared" si="49"/>
        <v>0</v>
      </c>
      <c r="C365" s="83">
        <f t="shared" si="50"/>
        <v>0</v>
      </c>
      <c r="D365" s="41">
        <f t="shared" si="45"/>
        <v>0</v>
      </c>
      <c r="E365" s="66">
        <f t="shared" si="46"/>
        <v>0</v>
      </c>
      <c r="F365" s="90">
        <f t="shared" si="47"/>
        <v>0</v>
      </c>
      <c r="G365" s="90"/>
      <c r="H365" s="40">
        <f t="shared" si="51"/>
        <v>0</v>
      </c>
      <c r="I365" s="66">
        <f t="shared" si="48"/>
        <v>0</v>
      </c>
      <c r="J365" s="3"/>
      <c r="K365" s="3"/>
      <c r="O365" s="43"/>
      <c r="P365" s="2"/>
      <c r="Q365" s="43"/>
      <c r="R365" s="2"/>
    </row>
    <row r="366" spans="2:18" x14ac:dyDescent="0.35">
      <c r="B366" s="76">
        <f t="shared" si="49"/>
        <v>0</v>
      </c>
      <c r="C366" s="83">
        <f t="shared" si="50"/>
        <v>0</v>
      </c>
      <c r="D366" s="41">
        <f t="shared" si="45"/>
        <v>0</v>
      </c>
      <c r="E366" s="66">
        <f t="shared" si="46"/>
        <v>0</v>
      </c>
      <c r="F366" s="90">
        <f t="shared" si="47"/>
        <v>0</v>
      </c>
      <c r="G366" s="90"/>
      <c r="H366" s="40">
        <f t="shared" si="51"/>
        <v>0</v>
      </c>
      <c r="I366" s="66">
        <f t="shared" si="48"/>
        <v>0</v>
      </c>
      <c r="J366" s="3"/>
      <c r="K366" s="3"/>
      <c r="O366" s="43"/>
      <c r="P366" s="2"/>
      <c r="Q366" s="43"/>
      <c r="R366" s="2"/>
    </row>
    <row r="367" spans="2:18" x14ac:dyDescent="0.35">
      <c r="B367" s="76">
        <f t="shared" si="49"/>
        <v>0</v>
      </c>
      <c r="C367" s="83">
        <f t="shared" si="50"/>
        <v>0</v>
      </c>
      <c r="D367" s="41">
        <f t="shared" si="45"/>
        <v>0</v>
      </c>
      <c r="E367" s="66">
        <f t="shared" si="46"/>
        <v>0</v>
      </c>
      <c r="F367" s="90">
        <f t="shared" si="47"/>
        <v>0</v>
      </c>
      <c r="G367" s="90"/>
      <c r="H367" s="40">
        <f t="shared" si="51"/>
        <v>0</v>
      </c>
      <c r="I367" s="66">
        <f t="shared" si="48"/>
        <v>0</v>
      </c>
      <c r="O367" s="43"/>
      <c r="P367" s="2"/>
      <c r="Q367" s="43"/>
      <c r="R367" s="2"/>
    </row>
    <row r="368" spans="2:18" x14ac:dyDescent="0.35">
      <c r="B368" s="76">
        <f t="shared" si="49"/>
        <v>0</v>
      </c>
      <c r="C368" s="83">
        <f t="shared" si="50"/>
        <v>0</v>
      </c>
      <c r="D368" s="41">
        <f t="shared" si="45"/>
        <v>0</v>
      </c>
      <c r="E368" s="66">
        <f t="shared" si="46"/>
        <v>0</v>
      </c>
      <c r="F368" s="90">
        <f t="shared" si="47"/>
        <v>0</v>
      </c>
      <c r="G368" s="90"/>
      <c r="H368" s="40">
        <f t="shared" si="51"/>
        <v>0</v>
      </c>
      <c r="I368" s="66">
        <f t="shared" si="48"/>
        <v>0</v>
      </c>
      <c r="O368" s="43"/>
      <c r="P368" s="2"/>
      <c r="Q368" s="43"/>
      <c r="R368" s="2"/>
    </row>
    <row r="369" spans="2:18" x14ac:dyDescent="0.35">
      <c r="B369" s="76">
        <f t="shared" si="49"/>
        <v>0</v>
      </c>
      <c r="C369" s="83">
        <f t="shared" si="50"/>
        <v>0</v>
      </c>
      <c r="D369" s="41">
        <f t="shared" si="45"/>
        <v>0</v>
      </c>
      <c r="E369" s="66">
        <f t="shared" si="46"/>
        <v>0</v>
      </c>
      <c r="F369" s="90">
        <f t="shared" si="47"/>
        <v>0</v>
      </c>
      <c r="G369" s="90"/>
      <c r="H369" s="40">
        <f t="shared" si="51"/>
        <v>0</v>
      </c>
      <c r="I369" s="66">
        <f t="shared" si="48"/>
        <v>0</v>
      </c>
      <c r="O369" s="43"/>
      <c r="P369" s="2"/>
      <c r="Q369" s="43"/>
      <c r="R369" s="2"/>
    </row>
    <row r="370" spans="2:18" x14ac:dyDescent="0.35">
      <c r="B370" s="76">
        <f t="shared" si="49"/>
        <v>0</v>
      </c>
      <c r="C370" s="83">
        <f t="shared" si="50"/>
        <v>0</v>
      </c>
      <c r="D370" s="41">
        <f t="shared" si="45"/>
        <v>0</v>
      </c>
      <c r="E370" s="66">
        <f t="shared" si="46"/>
        <v>0</v>
      </c>
      <c r="F370" s="90">
        <f t="shared" si="47"/>
        <v>0</v>
      </c>
      <c r="G370" s="90"/>
      <c r="H370" s="40">
        <f t="shared" si="51"/>
        <v>0</v>
      </c>
      <c r="I370" s="66">
        <f t="shared" si="48"/>
        <v>0</v>
      </c>
      <c r="O370" s="43"/>
      <c r="P370" s="2"/>
      <c r="Q370" s="43"/>
      <c r="R370" s="2"/>
    </row>
    <row r="371" spans="2:18" x14ac:dyDescent="0.35">
      <c r="B371" s="76">
        <f t="shared" si="49"/>
        <v>0</v>
      </c>
      <c r="C371" s="83">
        <f t="shared" si="50"/>
        <v>0</v>
      </c>
      <c r="D371" s="41">
        <f t="shared" si="45"/>
        <v>0</v>
      </c>
      <c r="E371" s="66">
        <f t="shared" si="46"/>
        <v>0</v>
      </c>
      <c r="F371" s="90">
        <f t="shared" si="47"/>
        <v>0</v>
      </c>
      <c r="G371" s="90"/>
      <c r="H371" s="40">
        <f t="shared" si="51"/>
        <v>0</v>
      </c>
      <c r="I371" s="66">
        <f t="shared" si="48"/>
        <v>0</v>
      </c>
      <c r="O371" s="43"/>
      <c r="P371" s="2"/>
      <c r="Q371" s="43"/>
      <c r="R371" s="2"/>
    </row>
    <row r="372" spans="2:18" x14ac:dyDescent="0.35">
      <c r="B372" s="76">
        <f t="shared" si="49"/>
        <v>0</v>
      </c>
      <c r="C372" s="83">
        <f t="shared" si="50"/>
        <v>0</v>
      </c>
      <c r="D372" s="41">
        <f t="shared" si="45"/>
        <v>0</v>
      </c>
      <c r="E372" s="66">
        <f t="shared" si="46"/>
        <v>0</v>
      </c>
      <c r="F372" s="90">
        <f t="shared" si="47"/>
        <v>0</v>
      </c>
      <c r="G372" s="90"/>
      <c r="H372" s="40">
        <f t="shared" si="51"/>
        <v>0</v>
      </c>
      <c r="I372" s="66">
        <f t="shared" si="48"/>
        <v>0</v>
      </c>
      <c r="O372" s="43"/>
      <c r="P372" s="2"/>
      <c r="Q372" s="43"/>
      <c r="R372" s="2"/>
    </row>
    <row r="373" spans="2:18" x14ac:dyDescent="0.35">
      <c r="B373" s="76">
        <f t="shared" si="49"/>
        <v>0</v>
      </c>
      <c r="C373" s="83">
        <f t="shared" si="50"/>
        <v>0</v>
      </c>
      <c r="D373" s="41">
        <f t="shared" si="45"/>
        <v>0</v>
      </c>
      <c r="E373" s="66">
        <f t="shared" si="46"/>
        <v>0</v>
      </c>
      <c r="F373" s="90">
        <f t="shared" si="47"/>
        <v>0</v>
      </c>
      <c r="G373" s="90"/>
      <c r="H373" s="40">
        <f t="shared" si="51"/>
        <v>0</v>
      </c>
      <c r="I373" s="66">
        <f t="shared" si="48"/>
        <v>0</v>
      </c>
      <c r="O373" s="43"/>
      <c r="P373" s="2"/>
      <c r="Q373" s="43"/>
      <c r="R373" s="2"/>
    </row>
    <row r="374" spans="2:18" x14ac:dyDescent="0.35">
      <c r="B374" s="76">
        <f t="shared" si="49"/>
        <v>0</v>
      </c>
      <c r="C374" s="83">
        <f t="shared" si="50"/>
        <v>0</v>
      </c>
      <c r="D374" s="41">
        <f t="shared" si="45"/>
        <v>0</v>
      </c>
      <c r="E374" s="66">
        <f t="shared" si="46"/>
        <v>0</v>
      </c>
      <c r="F374" s="90">
        <f t="shared" si="47"/>
        <v>0</v>
      </c>
      <c r="G374" s="90"/>
      <c r="H374" s="40">
        <f t="shared" si="51"/>
        <v>0</v>
      </c>
      <c r="I374" s="66">
        <f t="shared" si="48"/>
        <v>0</v>
      </c>
      <c r="O374" s="43"/>
      <c r="P374" s="2"/>
      <c r="Q374" s="43"/>
      <c r="R374" s="2"/>
    </row>
    <row r="375" spans="2:18" x14ac:dyDescent="0.35">
      <c r="B375" s="76">
        <f t="shared" si="49"/>
        <v>0</v>
      </c>
      <c r="C375" s="83">
        <f t="shared" si="50"/>
        <v>0</v>
      </c>
      <c r="D375" s="41">
        <f t="shared" si="45"/>
        <v>0</v>
      </c>
      <c r="E375" s="66">
        <f t="shared" si="46"/>
        <v>0</v>
      </c>
      <c r="F375" s="90">
        <f t="shared" si="47"/>
        <v>0</v>
      </c>
      <c r="G375" s="90"/>
      <c r="H375" s="40">
        <f t="shared" si="51"/>
        <v>0</v>
      </c>
      <c r="I375" s="66">
        <f t="shared" si="48"/>
        <v>0</v>
      </c>
      <c r="O375" s="43"/>
      <c r="P375" s="2"/>
      <c r="Q375" s="43"/>
      <c r="R375" s="2"/>
    </row>
    <row r="376" spans="2:18" x14ac:dyDescent="0.35">
      <c r="B376" s="76">
        <f t="shared" si="49"/>
        <v>0</v>
      </c>
      <c r="C376" s="83">
        <f t="shared" si="50"/>
        <v>0</v>
      </c>
      <c r="D376" s="41">
        <f t="shared" si="45"/>
        <v>0</v>
      </c>
      <c r="E376" s="66">
        <f t="shared" si="46"/>
        <v>0</v>
      </c>
      <c r="F376" s="90">
        <f t="shared" si="47"/>
        <v>0</v>
      </c>
      <c r="G376" s="90"/>
      <c r="H376" s="40">
        <f t="shared" si="51"/>
        <v>0</v>
      </c>
      <c r="I376" s="66">
        <f t="shared" si="48"/>
        <v>0</v>
      </c>
      <c r="O376" s="43"/>
      <c r="P376" s="2"/>
      <c r="Q376" s="43"/>
      <c r="R376" s="2"/>
    </row>
    <row r="377" spans="2:18" x14ac:dyDescent="0.35">
      <c r="B377" s="76">
        <f t="shared" si="49"/>
        <v>0</v>
      </c>
      <c r="C377" s="83">
        <f t="shared" si="50"/>
        <v>0</v>
      </c>
      <c r="D377" s="41">
        <f t="shared" si="45"/>
        <v>0</v>
      </c>
      <c r="E377" s="66">
        <f t="shared" si="46"/>
        <v>0</v>
      </c>
      <c r="F377" s="90">
        <f t="shared" si="47"/>
        <v>0</v>
      </c>
      <c r="G377" s="90"/>
      <c r="H377" s="40">
        <f t="shared" si="51"/>
        <v>0</v>
      </c>
      <c r="I377" s="66">
        <f t="shared" si="48"/>
        <v>0</v>
      </c>
      <c r="O377" s="43"/>
      <c r="P377" s="2"/>
      <c r="Q377" s="43"/>
      <c r="R377" s="2"/>
    </row>
    <row r="378" spans="2:18" x14ac:dyDescent="0.35">
      <c r="B378" s="76">
        <f t="shared" si="49"/>
        <v>0</v>
      </c>
      <c r="C378" s="83">
        <f t="shared" si="50"/>
        <v>0</v>
      </c>
      <c r="D378" s="41">
        <f t="shared" si="45"/>
        <v>0</v>
      </c>
      <c r="E378" s="66">
        <f t="shared" si="46"/>
        <v>0</v>
      </c>
      <c r="F378" s="90">
        <f t="shared" si="47"/>
        <v>0</v>
      </c>
      <c r="G378" s="90"/>
      <c r="H378" s="40">
        <f t="shared" si="51"/>
        <v>0</v>
      </c>
      <c r="I378" s="66">
        <f t="shared" si="48"/>
        <v>0</v>
      </c>
      <c r="O378" s="43"/>
      <c r="P378" s="2"/>
      <c r="Q378" s="43"/>
      <c r="R378" s="2"/>
    </row>
    <row r="379" spans="2:18" x14ac:dyDescent="0.35">
      <c r="B379" s="76">
        <f t="shared" si="49"/>
        <v>0</v>
      </c>
      <c r="C379" s="83">
        <f t="shared" si="50"/>
        <v>0</v>
      </c>
      <c r="D379" s="41">
        <f t="shared" si="45"/>
        <v>0</v>
      </c>
      <c r="E379" s="66">
        <f t="shared" si="46"/>
        <v>0</v>
      </c>
      <c r="F379" s="90">
        <f t="shared" si="47"/>
        <v>0</v>
      </c>
      <c r="G379" s="90"/>
      <c r="H379" s="40">
        <f t="shared" si="51"/>
        <v>0</v>
      </c>
      <c r="I379" s="66">
        <f t="shared" si="48"/>
        <v>0</v>
      </c>
      <c r="O379" s="43"/>
      <c r="P379" s="2"/>
      <c r="Q379" s="43"/>
      <c r="R379" s="2"/>
    </row>
    <row r="380" spans="2:18" x14ac:dyDescent="0.35">
      <c r="B380" s="76">
        <f t="shared" si="49"/>
        <v>0</v>
      </c>
      <c r="C380" s="83">
        <f t="shared" si="50"/>
        <v>0</v>
      </c>
      <c r="D380" s="41">
        <f t="shared" si="45"/>
        <v>0</v>
      </c>
      <c r="E380" s="66">
        <f t="shared" si="46"/>
        <v>0</v>
      </c>
      <c r="F380" s="90">
        <f t="shared" si="47"/>
        <v>0</v>
      </c>
      <c r="G380" s="90"/>
      <c r="H380" s="40">
        <f t="shared" si="51"/>
        <v>0</v>
      </c>
      <c r="I380" s="66">
        <f t="shared" si="48"/>
        <v>0</v>
      </c>
      <c r="O380" s="43"/>
      <c r="P380" s="2"/>
      <c r="Q380" s="43"/>
      <c r="R380" s="2"/>
    </row>
    <row r="381" spans="2:18" x14ac:dyDescent="0.35">
      <c r="B381" s="76">
        <f t="shared" si="49"/>
        <v>0</v>
      </c>
      <c r="C381" s="83">
        <f t="shared" si="50"/>
        <v>0</v>
      </c>
      <c r="D381" s="41">
        <f t="shared" si="45"/>
        <v>0</v>
      </c>
      <c r="E381" s="66">
        <f t="shared" si="46"/>
        <v>0</v>
      </c>
      <c r="F381" s="90">
        <f t="shared" si="47"/>
        <v>0</v>
      </c>
      <c r="G381" s="90"/>
      <c r="H381" s="40">
        <f t="shared" si="51"/>
        <v>0</v>
      </c>
      <c r="I381" s="66">
        <f t="shared" si="48"/>
        <v>0</v>
      </c>
      <c r="O381" s="43"/>
      <c r="P381" s="2"/>
      <c r="Q381" s="43"/>
      <c r="R381" s="2"/>
    </row>
    <row r="382" spans="2:18" x14ac:dyDescent="0.35">
      <c r="B382" s="76">
        <f t="shared" si="49"/>
        <v>0</v>
      </c>
      <c r="C382" s="83">
        <f t="shared" si="50"/>
        <v>0</v>
      </c>
      <c r="D382" s="41">
        <f t="shared" si="45"/>
        <v>0</v>
      </c>
      <c r="E382" s="66">
        <f t="shared" si="46"/>
        <v>0</v>
      </c>
      <c r="F382" s="90">
        <f t="shared" si="47"/>
        <v>0</v>
      </c>
      <c r="G382" s="90"/>
      <c r="H382" s="40">
        <f t="shared" si="51"/>
        <v>0</v>
      </c>
      <c r="I382" s="66">
        <f t="shared" si="48"/>
        <v>0</v>
      </c>
      <c r="O382" s="43"/>
      <c r="P382" s="2"/>
      <c r="Q382" s="43"/>
      <c r="R382" s="2"/>
    </row>
    <row r="383" spans="2:18" x14ac:dyDescent="0.35">
      <c r="B383" s="76">
        <f t="shared" si="49"/>
        <v>0</v>
      </c>
      <c r="C383" s="83">
        <f t="shared" si="50"/>
        <v>0</v>
      </c>
      <c r="D383" s="41">
        <f t="shared" si="45"/>
        <v>0</v>
      </c>
      <c r="E383" s="66">
        <f t="shared" si="46"/>
        <v>0</v>
      </c>
      <c r="F383" s="90">
        <f t="shared" si="47"/>
        <v>0</v>
      </c>
      <c r="G383" s="90"/>
      <c r="H383" s="40">
        <f t="shared" si="51"/>
        <v>0</v>
      </c>
      <c r="I383" s="66">
        <f t="shared" si="48"/>
        <v>0</v>
      </c>
      <c r="O383" s="43"/>
      <c r="P383" s="2"/>
      <c r="Q383" s="43"/>
      <c r="R383" s="2"/>
    </row>
    <row r="384" spans="2:18" x14ac:dyDescent="0.35">
      <c r="B384" s="76">
        <f t="shared" si="49"/>
        <v>0</v>
      </c>
      <c r="C384" s="83">
        <f t="shared" si="50"/>
        <v>0</v>
      </c>
      <c r="D384" s="41">
        <f t="shared" si="45"/>
        <v>0</v>
      </c>
      <c r="E384" s="66">
        <f t="shared" si="46"/>
        <v>0</v>
      </c>
      <c r="F384" s="90">
        <f t="shared" si="47"/>
        <v>0</v>
      </c>
      <c r="G384" s="90"/>
      <c r="H384" s="40">
        <f t="shared" si="51"/>
        <v>0</v>
      </c>
      <c r="I384" s="66">
        <f t="shared" si="48"/>
        <v>0</v>
      </c>
      <c r="O384" s="43"/>
      <c r="P384" s="2"/>
      <c r="Q384" s="43"/>
      <c r="R384" s="2"/>
    </row>
    <row r="385" spans="2:18" x14ac:dyDescent="0.35">
      <c r="B385" s="76">
        <f t="shared" si="49"/>
        <v>0</v>
      </c>
      <c r="C385" s="83">
        <f t="shared" si="50"/>
        <v>0</v>
      </c>
      <c r="D385" s="41">
        <f t="shared" si="45"/>
        <v>0</v>
      </c>
      <c r="E385" s="66">
        <f t="shared" si="46"/>
        <v>0</v>
      </c>
      <c r="F385" s="90">
        <f t="shared" si="47"/>
        <v>0</v>
      </c>
      <c r="G385" s="90"/>
      <c r="H385" s="40">
        <f t="shared" si="51"/>
        <v>0</v>
      </c>
      <c r="I385" s="66">
        <f t="shared" si="48"/>
        <v>0</v>
      </c>
      <c r="O385" s="43"/>
      <c r="P385" s="2"/>
      <c r="Q385" s="43"/>
      <c r="R385" s="2"/>
    </row>
    <row r="386" spans="2:18" x14ac:dyDescent="0.35">
      <c r="B386" s="76">
        <f t="shared" si="49"/>
        <v>0</v>
      </c>
      <c r="C386" s="83">
        <f t="shared" si="50"/>
        <v>0</v>
      </c>
      <c r="D386" s="41">
        <f t="shared" si="45"/>
        <v>0</v>
      </c>
      <c r="E386" s="66">
        <f t="shared" si="46"/>
        <v>0</v>
      </c>
      <c r="F386" s="90">
        <f t="shared" si="47"/>
        <v>0</v>
      </c>
      <c r="G386" s="90"/>
      <c r="H386" s="40">
        <f t="shared" si="51"/>
        <v>0</v>
      </c>
      <c r="I386" s="66">
        <f t="shared" si="48"/>
        <v>0</v>
      </c>
      <c r="O386" s="43"/>
      <c r="P386" s="2"/>
      <c r="Q386" s="43"/>
      <c r="R386" s="2"/>
    </row>
    <row r="387" spans="2:18" x14ac:dyDescent="0.35">
      <c r="B387" s="76">
        <f t="shared" si="49"/>
        <v>0</v>
      </c>
      <c r="C387" s="83">
        <f t="shared" si="50"/>
        <v>0</v>
      </c>
      <c r="D387" s="41">
        <f t="shared" si="45"/>
        <v>0</v>
      </c>
      <c r="E387" s="66">
        <f t="shared" si="46"/>
        <v>0</v>
      </c>
      <c r="F387" s="90">
        <f t="shared" si="47"/>
        <v>0</v>
      </c>
      <c r="G387" s="90"/>
      <c r="H387" s="40">
        <f t="shared" si="51"/>
        <v>0</v>
      </c>
      <c r="I387" s="66">
        <f t="shared" si="48"/>
        <v>0</v>
      </c>
      <c r="O387" s="43"/>
      <c r="P387" s="2"/>
      <c r="Q387" s="43"/>
      <c r="R387" s="2"/>
    </row>
    <row r="388" spans="2:18" x14ac:dyDescent="0.35">
      <c r="B388" s="76">
        <f t="shared" si="49"/>
        <v>0</v>
      </c>
      <c r="C388" s="83">
        <f t="shared" si="50"/>
        <v>0</v>
      </c>
      <c r="D388" s="41">
        <f t="shared" si="45"/>
        <v>0</v>
      </c>
      <c r="E388" s="66">
        <f t="shared" si="46"/>
        <v>0</v>
      </c>
      <c r="F388" s="90">
        <f t="shared" si="47"/>
        <v>0</v>
      </c>
      <c r="G388" s="90"/>
      <c r="H388" s="40">
        <f t="shared" si="51"/>
        <v>0</v>
      </c>
      <c r="I388" s="66">
        <f t="shared" si="48"/>
        <v>0</v>
      </c>
      <c r="O388" s="43"/>
      <c r="P388" s="2"/>
      <c r="Q388" s="43"/>
      <c r="R388" s="2"/>
    </row>
    <row r="389" spans="2:18" x14ac:dyDescent="0.35">
      <c r="B389" s="76">
        <f t="shared" si="49"/>
        <v>0</v>
      </c>
      <c r="C389" s="83">
        <f t="shared" si="50"/>
        <v>0</v>
      </c>
      <c r="D389" s="41">
        <f t="shared" si="45"/>
        <v>0</v>
      </c>
      <c r="E389" s="66">
        <f t="shared" si="46"/>
        <v>0</v>
      </c>
      <c r="F389" s="90">
        <f t="shared" si="47"/>
        <v>0</v>
      </c>
      <c r="G389" s="90"/>
      <c r="H389" s="40">
        <f t="shared" si="51"/>
        <v>0</v>
      </c>
      <c r="I389" s="66">
        <f t="shared" si="48"/>
        <v>0</v>
      </c>
      <c r="O389" s="43"/>
      <c r="P389" s="2"/>
      <c r="Q389" s="43"/>
      <c r="R389" s="2"/>
    </row>
    <row r="390" spans="2:18" x14ac:dyDescent="0.35">
      <c r="B390" s="76">
        <f t="shared" si="49"/>
        <v>0</v>
      </c>
      <c r="C390" s="83">
        <f t="shared" si="50"/>
        <v>0</v>
      </c>
      <c r="D390" s="41">
        <f t="shared" si="45"/>
        <v>0</v>
      </c>
      <c r="E390" s="66">
        <f t="shared" si="46"/>
        <v>0</v>
      </c>
      <c r="F390" s="90">
        <f t="shared" si="47"/>
        <v>0</v>
      </c>
      <c r="G390" s="90"/>
      <c r="H390" s="40">
        <f t="shared" si="51"/>
        <v>0</v>
      </c>
      <c r="I390" s="66">
        <f t="shared" si="48"/>
        <v>0</v>
      </c>
      <c r="O390" s="43"/>
      <c r="P390" s="2"/>
      <c r="Q390" s="43"/>
      <c r="R390" s="2"/>
    </row>
    <row r="391" spans="2:18" x14ac:dyDescent="0.35">
      <c r="B391" s="76">
        <f t="shared" si="49"/>
        <v>0</v>
      </c>
      <c r="C391" s="83">
        <f t="shared" si="50"/>
        <v>0</v>
      </c>
      <c r="D391" s="41">
        <f t="shared" si="45"/>
        <v>0</v>
      </c>
      <c r="E391" s="66">
        <f t="shared" si="46"/>
        <v>0</v>
      </c>
      <c r="F391" s="90">
        <f t="shared" si="47"/>
        <v>0</v>
      </c>
      <c r="G391" s="90"/>
      <c r="H391" s="40">
        <f t="shared" si="51"/>
        <v>0</v>
      </c>
      <c r="I391" s="66">
        <f t="shared" si="48"/>
        <v>0</v>
      </c>
      <c r="O391" s="43"/>
      <c r="P391" s="2"/>
      <c r="Q391" s="43"/>
      <c r="R391" s="2"/>
    </row>
    <row r="392" spans="2:18" x14ac:dyDescent="0.35">
      <c r="B392" s="76">
        <f t="shared" si="49"/>
        <v>0</v>
      </c>
      <c r="C392" s="83">
        <f t="shared" si="50"/>
        <v>0</v>
      </c>
      <c r="D392" s="41">
        <f t="shared" si="45"/>
        <v>0</v>
      </c>
      <c r="E392" s="66">
        <f t="shared" si="46"/>
        <v>0</v>
      </c>
      <c r="F392" s="90">
        <f t="shared" si="47"/>
        <v>0</v>
      </c>
      <c r="G392" s="90"/>
      <c r="H392" s="40">
        <f t="shared" si="51"/>
        <v>0</v>
      </c>
      <c r="I392" s="66">
        <f t="shared" si="48"/>
        <v>0</v>
      </c>
      <c r="O392" s="43"/>
      <c r="P392" s="2"/>
      <c r="Q392" s="43"/>
      <c r="R392" s="2"/>
    </row>
    <row r="393" spans="2:18" x14ac:dyDescent="0.35">
      <c r="B393" s="76">
        <f t="shared" si="49"/>
        <v>0</v>
      </c>
      <c r="C393" s="83">
        <f t="shared" si="50"/>
        <v>0</v>
      </c>
      <c r="D393" s="41">
        <f t="shared" si="45"/>
        <v>0</v>
      </c>
      <c r="E393" s="66">
        <f t="shared" si="46"/>
        <v>0</v>
      </c>
      <c r="F393" s="90">
        <f t="shared" si="47"/>
        <v>0</v>
      </c>
      <c r="G393" s="90"/>
      <c r="H393" s="40">
        <f t="shared" si="51"/>
        <v>0</v>
      </c>
      <c r="I393" s="66">
        <f t="shared" si="48"/>
        <v>0</v>
      </c>
      <c r="O393" s="43"/>
      <c r="P393" s="2"/>
      <c r="Q393" s="43"/>
      <c r="R393" s="2"/>
    </row>
    <row r="394" spans="2:18" x14ac:dyDescent="0.35">
      <c r="B394" s="76">
        <f t="shared" si="49"/>
        <v>0</v>
      </c>
      <c r="C394" s="83">
        <f t="shared" si="50"/>
        <v>0</v>
      </c>
      <c r="D394" s="41">
        <f t="shared" si="45"/>
        <v>0</v>
      </c>
      <c r="E394" s="66">
        <f t="shared" si="46"/>
        <v>0</v>
      </c>
      <c r="F394" s="90">
        <f t="shared" si="47"/>
        <v>0</v>
      </c>
      <c r="G394" s="90"/>
      <c r="H394" s="40">
        <f t="shared" si="51"/>
        <v>0</v>
      </c>
      <c r="I394" s="66">
        <f t="shared" si="48"/>
        <v>0</v>
      </c>
      <c r="O394" s="43"/>
      <c r="P394" s="2"/>
      <c r="Q394" s="43"/>
      <c r="R394" s="2"/>
    </row>
    <row r="395" spans="2:18" x14ac:dyDescent="0.35">
      <c r="B395" s="76">
        <f t="shared" si="49"/>
        <v>0</v>
      </c>
      <c r="C395" s="83">
        <f t="shared" si="50"/>
        <v>0</v>
      </c>
      <c r="D395" s="41">
        <f t="shared" si="45"/>
        <v>0</v>
      </c>
      <c r="E395" s="66">
        <f t="shared" si="46"/>
        <v>0</v>
      </c>
      <c r="F395" s="90">
        <f t="shared" si="47"/>
        <v>0</v>
      </c>
      <c r="G395" s="90"/>
      <c r="H395" s="40">
        <f t="shared" si="51"/>
        <v>0</v>
      </c>
      <c r="I395" s="66">
        <f t="shared" si="48"/>
        <v>0</v>
      </c>
      <c r="O395" s="43"/>
      <c r="P395" s="2"/>
      <c r="Q395" s="43"/>
      <c r="R395" s="2"/>
    </row>
    <row r="396" spans="2:18" x14ac:dyDescent="0.35">
      <c r="B396" s="76">
        <f t="shared" si="49"/>
        <v>0</v>
      </c>
      <c r="C396" s="83">
        <f t="shared" si="50"/>
        <v>0</v>
      </c>
      <c r="D396" s="41">
        <f t="shared" si="45"/>
        <v>0</v>
      </c>
      <c r="E396" s="66">
        <f t="shared" si="46"/>
        <v>0</v>
      </c>
      <c r="F396" s="90">
        <f t="shared" si="47"/>
        <v>0</v>
      </c>
      <c r="G396" s="90"/>
      <c r="H396" s="40">
        <f t="shared" si="51"/>
        <v>0</v>
      </c>
      <c r="I396" s="66">
        <f t="shared" si="48"/>
        <v>0</v>
      </c>
      <c r="O396" s="43"/>
      <c r="P396" s="2"/>
      <c r="Q396" s="43"/>
      <c r="R396" s="2"/>
    </row>
    <row r="397" spans="2:18" x14ac:dyDescent="0.35">
      <c r="B397" s="76">
        <f t="shared" si="49"/>
        <v>0</v>
      </c>
      <c r="C397" s="83">
        <f t="shared" si="50"/>
        <v>0</v>
      </c>
      <c r="D397" s="41">
        <f t="shared" si="45"/>
        <v>0</v>
      </c>
      <c r="E397" s="66">
        <f t="shared" si="46"/>
        <v>0</v>
      </c>
      <c r="F397" s="90">
        <f t="shared" si="47"/>
        <v>0</v>
      </c>
      <c r="G397" s="90"/>
      <c r="H397" s="40">
        <f t="shared" si="51"/>
        <v>0</v>
      </c>
      <c r="I397" s="66">
        <f t="shared" si="48"/>
        <v>0</v>
      </c>
      <c r="O397" s="43"/>
      <c r="P397" s="2"/>
      <c r="Q397" s="43"/>
      <c r="R397" s="2"/>
    </row>
    <row r="398" spans="2:18" x14ac:dyDescent="0.35">
      <c r="B398" s="76">
        <f t="shared" si="49"/>
        <v>0</v>
      </c>
      <c r="C398" s="83">
        <f t="shared" si="50"/>
        <v>0</v>
      </c>
      <c r="D398" s="41">
        <f t="shared" si="45"/>
        <v>0</v>
      </c>
      <c r="E398" s="66">
        <f t="shared" si="46"/>
        <v>0</v>
      </c>
      <c r="F398" s="90">
        <f t="shared" si="47"/>
        <v>0</v>
      </c>
      <c r="G398" s="90"/>
      <c r="H398" s="40">
        <f t="shared" si="51"/>
        <v>0</v>
      </c>
      <c r="I398" s="66">
        <f t="shared" si="48"/>
        <v>0</v>
      </c>
      <c r="O398" s="43"/>
      <c r="P398" s="2"/>
      <c r="Q398" s="43"/>
      <c r="R398" s="2"/>
    </row>
    <row r="399" spans="2:18" x14ac:dyDescent="0.35">
      <c r="B399" s="76">
        <f t="shared" si="49"/>
        <v>0</v>
      </c>
      <c r="C399" s="83">
        <f t="shared" si="50"/>
        <v>0</v>
      </c>
      <c r="D399" s="41">
        <f t="shared" si="45"/>
        <v>0</v>
      </c>
      <c r="E399" s="66">
        <f t="shared" si="46"/>
        <v>0</v>
      </c>
      <c r="F399" s="90">
        <f t="shared" si="47"/>
        <v>0</v>
      </c>
      <c r="G399" s="90"/>
      <c r="H399" s="40">
        <f t="shared" si="51"/>
        <v>0</v>
      </c>
      <c r="I399" s="66">
        <f t="shared" si="48"/>
        <v>0</v>
      </c>
      <c r="O399" s="43"/>
      <c r="P399" s="2"/>
      <c r="Q399" s="43"/>
      <c r="R399" s="2"/>
    </row>
    <row r="400" spans="2:18" x14ac:dyDescent="0.35">
      <c r="B400" s="76">
        <f t="shared" si="49"/>
        <v>0</v>
      </c>
      <c r="C400" s="83">
        <f t="shared" si="50"/>
        <v>0</v>
      </c>
      <c r="D400" s="41">
        <f t="shared" si="45"/>
        <v>0</v>
      </c>
      <c r="E400" s="66">
        <f t="shared" si="46"/>
        <v>0</v>
      </c>
      <c r="F400" s="90">
        <f t="shared" si="47"/>
        <v>0</v>
      </c>
      <c r="G400" s="90"/>
      <c r="H400" s="40">
        <f t="shared" si="51"/>
        <v>0</v>
      </c>
      <c r="I400" s="66">
        <f t="shared" si="48"/>
        <v>0</v>
      </c>
      <c r="O400" s="43"/>
      <c r="P400" s="2"/>
      <c r="Q400" s="43"/>
      <c r="R400" s="2"/>
    </row>
    <row r="401" spans="2:18" x14ac:dyDescent="0.35">
      <c r="B401" s="76">
        <f t="shared" si="49"/>
        <v>0</v>
      </c>
      <c r="C401" s="83">
        <f t="shared" si="50"/>
        <v>0</v>
      </c>
      <c r="D401" s="41">
        <f t="shared" si="45"/>
        <v>0</v>
      </c>
      <c r="E401" s="66">
        <f t="shared" si="46"/>
        <v>0</v>
      </c>
      <c r="F401" s="90">
        <f t="shared" si="47"/>
        <v>0</v>
      </c>
      <c r="G401" s="90"/>
      <c r="H401" s="40">
        <f t="shared" si="51"/>
        <v>0</v>
      </c>
      <c r="I401" s="66">
        <f t="shared" si="48"/>
        <v>0</v>
      </c>
      <c r="O401" s="43"/>
      <c r="P401" s="2"/>
      <c r="Q401" s="43"/>
      <c r="R401" s="2"/>
    </row>
    <row r="402" spans="2:18" x14ac:dyDescent="0.35">
      <c r="B402" s="76">
        <f t="shared" si="49"/>
        <v>0</v>
      </c>
      <c r="C402" s="83">
        <f t="shared" si="50"/>
        <v>0</v>
      </c>
      <c r="D402" s="41">
        <f t="shared" si="45"/>
        <v>0</v>
      </c>
      <c r="E402" s="66">
        <f t="shared" si="46"/>
        <v>0</v>
      </c>
      <c r="F402" s="90">
        <f t="shared" si="47"/>
        <v>0</v>
      </c>
      <c r="G402" s="90"/>
      <c r="H402" s="40">
        <f t="shared" si="51"/>
        <v>0</v>
      </c>
      <c r="I402" s="66">
        <f t="shared" si="48"/>
        <v>0</v>
      </c>
      <c r="O402" s="43"/>
      <c r="P402" s="2"/>
      <c r="Q402" s="43"/>
      <c r="R402" s="2"/>
    </row>
    <row r="403" spans="2:18" x14ac:dyDescent="0.35">
      <c r="B403" s="76">
        <f t="shared" si="49"/>
        <v>0</v>
      </c>
      <c r="C403" s="83">
        <f t="shared" si="50"/>
        <v>0</v>
      </c>
      <c r="D403" s="41">
        <f t="shared" si="45"/>
        <v>0</v>
      </c>
      <c r="E403" s="66">
        <f t="shared" si="46"/>
        <v>0</v>
      </c>
      <c r="F403" s="90">
        <f t="shared" si="47"/>
        <v>0</v>
      </c>
      <c r="G403" s="90"/>
      <c r="H403" s="40">
        <f t="shared" si="51"/>
        <v>0</v>
      </c>
      <c r="I403" s="66">
        <f t="shared" si="48"/>
        <v>0</v>
      </c>
      <c r="O403" s="43"/>
      <c r="P403" s="2"/>
      <c r="Q403" s="43"/>
      <c r="R403" s="2"/>
    </row>
    <row r="404" spans="2:18" x14ac:dyDescent="0.35">
      <c r="B404" s="76">
        <f t="shared" si="49"/>
        <v>0</v>
      </c>
      <c r="C404" s="83">
        <f t="shared" si="50"/>
        <v>0</v>
      </c>
      <c r="D404" s="41">
        <f t="shared" si="45"/>
        <v>0</v>
      </c>
      <c r="E404" s="66">
        <f t="shared" si="46"/>
        <v>0</v>
      </c>
      <c r="F404" s="90">
        <f t="shared" si="47"/>
        <v>0</v>
      </c>
      <c r="G404" s="90"/>
      <c r="H404" s="40">
        <f t="shared" si="51"/>
        <v>0</v>
      </c>
      <c r="I404" s="66">
        <f t="shared" si="48"/>
        <v>0</v>
      </c>
      <c r="O404" s="43"/>
      <c r="P404" s="2"/>
      <c r="Q404" s="43"/>
      <c r="R404" s="2"/>
    </row>
    <row r="405" spans="2:18" x14ac:dyDescent="0.35">
      <c r="B405" s="76">
        <f t="shared" si="49"/>
        <v>0</v>
      </c>
      <c r="C405" s="83">
        <f t="shared" si="50"/>
        <v>0</v>
      </c>
      <c r="D405" s="41">
        <f t="shared" ref="D405:D468" si="52">IF($B405&gt;0,$C405*$E$11,0)</f>
        <v>0</v>
      </c>
      <c r="E405" s="66">
        <f t="shared" si="46"/>
        <v>0</v>
      </c>
      <c r="F405" s="90">
        <f t="shared" si="47"/>
        <v>0</v>
      </c>
      <c r="G405" s="90"/>
      <c r="H405" s="40">
        <f t="shared" si="51"/>
        <v>0</v>
      </c>
      <c r="I405" s="66">
        <f t="shared" si="48"/>
        <v>0</v>
      </c>
      <c r="O405" s="43"/>
      <c r="P405" s="2"/>
      <c r="Q405" s="43"/>
      <c r="R405" s="2"/>
    </row>
    <row r="406" spans="2:18" x14ac:dyDescent="0.35">
      <c r="B406" s="76">
        <f t="shared" si="49"/>
        <v>0</v>
      </c>
      <c r="C406" s="83">
        <f t="shared" si="50"/>
        <v>0</v>
      </c>
      <c r="D406" s="41">
        <f t="shared" si="52"/>
        <v>0</v>
      </c>
      <c r="E406" s="66">
        <f t="shared" ref="E406:E469" si="53">IF($H$16,                      IF(OR($B406&gt;($E$15+$P$10),AND($B406&gt;0,$B406&lt;=$E$15)),                        ((((((($P$11+$E$16)*1*$P$12)/1728)*$E$12))*$E$11)+(((((24-$E$16)*1*$P$12)/1728)*$E$12)*(ROUNDUP(($E$11/$E$17),0)))+(((24*1*(($P$11+24-$E$16)*$E$17))/1728)*$E$12)),                             IF(AND($B406&gt;$E$15,$B406&lt;=($E$15+$P$10)),               (((((((($P$11+$E$16)*1*$P$12)/1728)-$C406)*$E$12))*$E$11)+(((((24-$E$16)*1*$P$12)/1728)*$E$12)*(ROUNDUP(($E$11/$E$17),0)))+(((24*1*(($P$11+24-$E$16)*$E$17))/1728)*$E$12)),                            0)),                                        IF(OR($B406&gt;($E$15+$P$10),AND($B406&gt;0,$B406&lt;=$E$15)),    ((((($P$11+$E$16)*1*$P$12)/1728)*$E$12))*$E$11,                     IF(AND($B406&gt;$E$15,$B406&lt;=($E$15+$P$10)),         (((((($P$11+$E$16)*1*$P$12)/1728)-$C406)*$E$12))*$E$11,                   0)))</f>
        <v>0</v>
      </c>
      <c r="F406" s="90">
        <f t="shared" ref="F406:F469" si="54">$E406+$D406</f>
        <v>0</v>
      </c>
      <c r="G406" s="90"/>
      <c r="H406" s="40">
        <f t="shared" si="51"/>
        <v>0</v>
      </c>
      <c r="I406" s="66">
        <f t="shared" ref="I406:I469" si="55">IF($B406&gt;0,$E$13+($B406/12),0)</f>
        <v>0</v>
      </c>
      <c r="O406" s="43"/>
      <c r="P406" s="2"/>
      <c r="Q406" s="43"/>
      <c r="R406" s="2"/>
    </row>
    <row r="407" spans="2:18" x14ac:dyDescent="0.35">
      <c r="B407" s="76">
        <f t="shared" ref="B407:B470" si="56">IF(B406&gt;0,  B406-1,  0)</f>
        <v>0</v>
      </c>
      <c r="C407" s="83">
        <f t="shared" ref="C407:C470" si="57">IF($E$8="SC-44",   IF(B407=44+$E$15,   0.0533,    IF(B407=43+$E$15,   0.1511,    IF(B407=42+$E$15,   0.311,    IF(B407=41+$E$15,    0.4443,   IF(B407=40+$E$15,     0.6576,       IF(B407=39+$E$15,    0.9419,      IF(B407=38+$E$15,   1.1374,    IF(B407=37+$E$15,    1.2885,     IF(B407=36+$E$15,   1.4218,       IF(B407=35+$E$15,     1.5462,      IF(B407=34+$E$15,   1.6528,      IF(B407=33+$E$15,  1.7684,     IF(B407=32+$E$15,   1.8572,      IF(B407=31+$E$15,   1.9372,     IF(B407=30+$E$15,    2.0083,     IF(B407=29+$E$15,   2.0705,      IF(B407=28+$E$15,    2.1327,     IF(B407=27+$E$15,   2.186,     IF(B407=26+$E$15,   2.2393,      IF(B407=25+$E$15,   2.2927,      IF(B407=24+$E$15,    2.346,     IF(B407=23+$E$15,    2.3993,     IF(B407=22+$E$15,    2.4348,     IF(B407=21+$E$15,    2.4882,      IF(B407=20+$E$15,    2.5237,      IF(B407=19+$E$15,   2.5504,        IF(B407=18+$E$15,    2.5948,      IF(B407=17+$E$15,    2.6214,     IF(B407=16+$E$15,    2.6481,     IF(B407=15+$E$15,   2.6748,       IF(B407=14+$E$15,     2.7103,    IF(B407=13+$E$15,     2.7281,      IF(B407=12+$E$15,       2.7636,     IF(B407=11+$E$15,    2.7814,                  IF(B407=10+$E$15,     2.8081,     IF(B407=9+$E$15,     2.8347,     IF(B407=8+$E$15,    2.8614,      IF(B407=7+$E$15,      2.8791,      IF(B407=6+$E$15,     2.9147,      IF(B407=5+$E$15,    3.1013,      IF(B407=4+$E$15,    2.8614,   IF(B407=3+$E$15,      3.0658,    IF(B407=2+$E$15,    3.128,      IF(B407=1+$E$15,    3.1991,    0)))))))))))))))))))))))))))))))))))))))))))),                                                                                           IF($E$8="SC-34W",    IF(B407=34+$E$15,     0.4371,     IF(B407=33+$E$15,   0.5229,      IF(B407=32+$E$15,    0.7973,     IF(B407=31+$E$15,    1.063,      IF(B407=30+$E$15,    1.2345,       IF(B407=29+$E$15,    1.3802,     IF(B407=28+$E$15,    1.5088,     IF(B407=27+$E$15,   1.6203,      IF(B407=26+$E$15,    1.7146,     IF(B407=25+$E$15,    1.8089,    IF(B407=24+$E$15,      1.886,    IF(B407=23+$E$15,    1.9546,     IF(B407=22+$E$15,  2.0232,    IF(B407=21+$E$15,    2.0918,    IF(B407=20+$E$15,     2.1432,     IF(B407=19+$E$15,   2.1947,     IF(B407=18+$E$15,   2.2461,     IF(B407=17+$E$15,   2.2975,      IF(B407=16+$E$15,   2.3318,       IF(B407=15+$E$15,   2.3661,        IF(B407=14+$E$15,    2.4004,       IF(B407=13+$E$15,    2.4433,         IF(B407=12+$E$15,    2.469,      IF(B407=11+$E$15,    2.4947,     IF(B407=10+$E$15,   2.5204,      IF(B407=9+$E$15,   2.5547,       IF(B407=8+$E$15,    2.5804,        IF(B407=7+$E$15,     2.5976,       IF(B407=6+$E$15,    2.6319,        IF(B407=5+$E$15,   2.649,      IF(B407=4+$E$15,    2.6662,     IF(B407=3+$E$15,    2.7005,      IF(B407=2+$E$15,    2.7519,       IF(B407=1+$E$15,    2.7433,        0)))))))))))))))))))))))))))))))))),                                                                                                                      IF($E$8="SC-34E",      IF(B407=34+$E$15,     0.447,     IF(B407=33+$E$15,   0.5453,      IF(B407=32+$E$15,    0.8313,     IF(B407=31+$E$15,    1.1084,      IF(B407=30+$E$15,    1.2872,       IF(B407=29+$E$15,    1.4392,     IF(B407=28+$E$15,    1.5733,     IF(B407=27+$E$15,   1.6895,      IF(B407=26+$E$15,    1.7878,     IF(B407=25+$E$15,    1.8861,    IF(B407=24+$E$15,      1.9666,    IF(B407=23+$E$15,    2.0381,     IF(B407=22+$E$15,    2.1096,    IF(B407=21+$E$15,    2.1811,    IF(B407=20+$E$15,     2.2348,     IF(B407=19+$E$15,   2.2884,     IF(B407=18+$E$15,   2.342,     IF(B407=17+$E$15,   2.3957,      IF(B407=16+$E$15,   2.4314,       IF(B407=15+$E$15,   2.4672,        IF(B407=14+$E$15,    2.5029,       IF(B407=13+$E$15,    2.5476,         IF(B407=12+$E$15,    2.5745,      IF(B407=11+$E$15,    2.6013,     IF(B407=10+$E$15,   2.6281,      IF(B407=9+$E$15,   2.6639,           IF(B407=8+$E$15,    2.6907,        IF(B407=7+$E$15,     2.7085,       IF(B407=6+$E$15,    2.7443,        IF(B407=5+$E$15,   2.7622,      IF(B407=4+$E$15,    2.7801,     IF(B407=3+$E$15,    2.8158,      IF(B407=2+$E$15,    2.8694,       IF(B407=1+$E$15,    2.8605,        0)))))))))))))))))))))))))))))))))),                                                                                                                     IF(B407=18+$E$15,   0.0618,     IF(B407=17+$E$15,   0.2339,      IF(B407=16+$E$15,   0.4304,       IF(B407=15+$E$15,   0.7073,        IF(B407=14+$E$15,    0.9057,       IF(B407=13+$E$15,    1.0479,         IF(B407=12+$E$15,    1.1583,      IF(B407=11+$E$15,    1.25,     IF(B407=10+$E$15,   1.3211,      IF(B407=9+$E$15,   1.3866,           IF(B407=8+$E$15,    1.4408,        IF(B407=7+$E$15,     1.4914,       IF(B407=6+$E$15,    1.5344,        IF(B407=5+$E$15,   1.5756,      IF(B407=4+$E$15,    1.6186,     IF(B407=3+$E$15,    1.6654,      IF(B407=2+$E$15,    1.7122,       IF(B407=1+$E$15,    1.8151,        0)))))))))))))))))))))</f>
        <v>0</v>
      </c>
      <c r="D407" s="41">
        <f t="shared" si="52"/>
        <v>0</v>
      </c>
      <c r="E407" s="66">
        <f t="shared" si="53"/>
        <v>0</v>
      </c>
      <c r="F407" s="90">
        <f t="shared" si="54"/>
        <v>0</v>
      </c>
      <c r="G407" s="90"/>
      <c r="H407" s="40">
        <f t="shared" ref="H407:H470" si="58">IF($H408&gt;0,H408+F407,F407)</f>
        <v>0</v>
      </c>
      <c r="I407" s="66">
        <f t="shared" si="55"/>
        <v>0</v>
      </c>
      <c r="O407" s="43"/>
      <c r="P407" s="2"/>
      <c r="Q407" s="43"/>
      <c r="R407" s="2"/>
    </row>
    <row r="408" spans="2:18" x14ac:dyDescent="0.35">
      <c r="B408" s="76">
        <f t="shared" si="56"/>
        <v>0</v>
      </c>
      <c r="C408" s="83">
        <f t="shared" si="57"/>
        <v>0</v>
      </c>
      <c r="D408" s="41">
        <f t="shared" si="52"/>
        <v>0</v>
      </c>
      <c r="E408" s="66">
        <f t="shared" si="53"/>
        <v>0</v>
      </c>
      <c r="F408" s="90">
        <f t="shared" si="54"/>
        <v>0</v>
      </c>
      <c r="G408" s="90"/>
      <c r="H408" s="40">
        <f t="shared" si="58"/>
        <v>0</v>
      </c>
      <c r="I408" s="66">
        <f t="shared" si="55"/>
        <v>0</v>
      </c>
      <c r="O408" s="43"/>
      <c r="P408" s="2"/>
      <c r="Q408" s="43"/>
      <c r="R408" s="2"/>
    </row>
    <row r="409" spans="2:18" x14ac:dyDescent="0.35">
      <c r="B409" s="76">
        <f t="shared" si="56"/>
        <v>0</v>
      </c>
      <c r="C409" s="83">
        <f t="shared" si="57"/>
        <v>0</v>
      </c>
      <c r="D409" s="41">
        <f t="shared" si="52"/>
        <v>0</v>
      </c>
      <c r="E409" s="66">
        <f t="shared" si="53"/>
        <v>0</v>
      </c>
      <c r="F409" s="90">
        <f t="shared" si="54"/>
        <v>0</v>
      </c>
      <c r="G409" s="90"/>
      <c r="H409" s="40">
        <f t="shared" si="58"/>
        <v>0</v>
      </c>
      <c r="I409" s="66">
        <f t="shared" si="55"/>
        <v>0</v>
      </c>
      <c r="O409" s="43"/>
      <c r="P409" s="2"/>
      <c r="Q409" s="43"/>
      <c r="R409" s="2"/>
    </row>
    <row r="410" spans="2:18" x14ac:dyDescent="0.35">
      <c r="B410" s="76">
        <f t="shared" si="56"/>
        <v>0</v>
      </c>
      <c r="C410" s="83">
        <f t="shared" si="57"/>
        <v>0</v>
      </c>
      <c r="D410" s="41">
        <f t="shared" si="52"/>
        <v>0</v>
      </c>
      <c r="E410" s="66">
        <f t="shared" si="53"/>
        <v>0</v>
      </c>
      <c r="F410" s="90">
        <f t="shared" si="54"/>
        <v>0</v>
      </c>
      <c r="G410" s="90"/>
      <c r="H410" s="40">
        <f t="shared" si="58"/>
        <v>0</v>
      </c>
      <c r="I410" s="66">
        <f t="shared" si="55"/>
        <v>0</v>
      </c>
      <c r="O410" s="43"/>
      <c r="P410" s="2"/>
      <c r="Q410" s="43"/>
      <c r="R410" s="2"/>
    </row>
    <row r="411" spans="2:18" x14ac:dyDescent="0.35">
      <c r="B411" s="76">
        <f t="shared" si="56"/>
        <v>0</v>
      </c>
      <c r="C411" s="83">
        <f t="shared" si="57"/>
        <v>0</v>
      </c>
      <c r="D411" s="41">
        <f t="shared" si="52"/>
        <v>0</v>
      </c>
      <c r="E411" s="66">
        <f t="shared" si="53"/>
        <v>0</v>
      </c>
      <c r="F411" s="90">
        <f t="shared" si="54"/>
        <v>0</v>
      </c>
      <c r="G411" s="90"/>
      <c r="H411" s="40">
        <f t="shared" si="58"/>
        <v>0</v>
      </c>
      <c r="I411" s="66">
        <f t="shared" si="55"/>
        <v>0</v>
      </c>
      <c r="O411" s="43"/>
      <c r="P411" s="2"/>
      <c r="Q411" s="43"/>
      <c r="R411" s="2"/>
    </row>
    <row r="412" spans="2:18" x14ac:dyDescent="0.35">
      <c r="B412" s="76">
        <f t="shared" si="56"/>
        <v>0</v>
      </c>
      <c r="C412" s="83">
        <f t="shared" si="57"/>
        <v>0</v>
      </c>
      <c r="D412" s="41">
        <f t="shared" si="52"/>
        <v>0</v>
      </c>
      <c r="E412" s="66">
        <f t="shared" si="53"/>
        <v>0</v>
      </c>
      <c r="F412" s="90">
        <f t="shared" si="54"/>
        <v>0</v>
      </c>
      <c r="G412" s="90"/>
      <c r="H412" s="40">
        <f t="shared" si="58"/>
        <v>0</v>
      </c>
      <c r="I412" s="66">
        <f t="shared" si="55"/>
        <v>0</v>
      </c>
      <c r="O412" s="43"/>
      <c r="P412" s="2"/>
      <c r="Q412" s="43"/>
      <c r="R412" s="2"/>
    </row>
    <row r="413" spans="2:18" x14ac:dyDescent="0.35">
      <c r="B413" s="76">
        <f t="shared" si="56"/>
        <v>0</v>
      </c>
      <c r="C413" s="83">
        <f t="shared" si="57"/>
        <v>0</v>
      </c>
      <c r="D413" s="41">
        <f t="shared" si="52"/>
        <v>0</v>
      </c>
      <c r="E413" s="66">
        <f t="shared" si="53"/>
        <v>0</v>
      </c>
      <c r="F413" s="90">
        <f t="shared" si="54"/>
        <v>0</v>
      </c>
      <c r="G413" s="90"/>
      <c r="H413" s="40">
        <f t="shared" si="58"/>
        <v>0</v>
      </c>
      <c r="I413" s="66">
        <f t="shared" si="55"/>
        <v>0</v>
      </c>
      <c r="O413" s="43"/>
      <c r="P413" s="2"/>
      <c r="Q413" s="43"/>
      <c r="R413" s="2"/>
    </row>
    <row r="414" spans="2:18" x14ac:dyDescent="0.35">
      <c r="B414" s="76">
        <f t="shared" si="56"/>
        <v>0</v>
      </c>
      <c r="C414" s="83">
        <f t="shared" si="57"/>
        <v>0</v>
      </c>
      <c r="D414" s="41">
        <f t="shared" si="52"/>
        <v>0</v>
      </c>
      <c r="E414" s="66">
        <f t="shared" si="53"/>
        <v>0</v>
      </c>
      <c r="F414" s="90">
        <f t="shared" si="54"/>
        <v>0</v>
      </c>
      <c r="G414" s="90"/>
      <c r="H414" s="40">
        <f t="shared" si="58"/>
        <v>0</v>
      </c>
      <c r="I414" s="66">
        <f t="shared" si="55"/>
        <v>0</v>
      </c>
      <c r="O414" s="43"/>
      <c r="P414" s="2"/>
      <c r="Q414" s="43"/>
      <c r="R414" s="2"/>
    </row>
    <row r="415" spans="2:18" x14ac:dyDescent="0.35">
      <c r="B415" s="76">
        <f t="shared" si="56"/>
        <v>0</v>
      </c>
      <c r="C415" s="83">
        <f t="shared" si="57"/>
        <v>0</v>
      </c>
      <c r="D415" s="41">
        <f t="shared" si="52"/>
        <v>0</v>
      </c>
      <c r="E415" s="66">
        <f t="shared" si="53"/>
        <v>0</v>
      </c>
      <c r="F415" s="90">
        <f t="shared" si="54"/>
        <v>0</v>
      </c>
      <c r="G415" s="90"/>
      <c r="H415" s="40">
        <f t="shared" si="58"/>
        <v>0</v>
      </c>
      <c r="I415" s="66">
        <f t="shared" si="55"/>
        <v>0</v>
      </c>
      <c r="O415" s="43"/>
      <c r="P415" s="2"/>
      <c r="Q415" s="43"/>
      <c r="R415" s="2"/>
    </row>
    <row r="416" spans="2:18" x14ac:dyDescent="0.35">
      <c r="B416" s="76">
        <f t="shared" si="56"/>
        <v>0</v>
      </c>
      <c r="C416" s="83">
        <f t="shared" si="57"/>
        <v>0</v>
      </c>
      <c r="D416" s="41">
        <f t="shared" si="52"/>
        <v>0</v>
      </c>
      <c r="E416" s="66">
        <f t="shared" si="53"/>
        <v>0</v>
      </c>
      <c r="F416" s="90">
        <f t="shared" si="54"/>
        <v>0</v>
      </c>
      <c r="G416" s="90"/>
      <c r="H416" s="40">
        <f t="shared" si="58"/>
        <v>0</v>
      </c>
      <c r="I416" s="66">
        <f t="shared" si="55"/>
        <v>0</v>
      </c>
      <c r="O416" s="43"/>
      <c r="P416" s="2"/>
      <c r="Q416" s="43"/>
      <c r="R416" s="2"/>
    </row>
    <row r="417" spans="2:18" x14ac:dyDescent="0.35">
      <c r="B417" s="76">
        <f t="shared" si="56"/>
        <v>0</v>
      </c>
      <c r="C417" s="83">
        <f t="shared" si="57"/>
        <v>0</v>
      </c>
      <c r="D417" s="41">
        <f t="shared" si="52"/>
        <v>0</v>
      </c>
      <c r="E417" s="66">
        <f t="shared" si="53"/>
        <v>0</v>
      </c>
      <c r="F417" s="90">
        <f t="shared" si="54"/>
        <v>0</v>
      </c>
      <c r="G417" s="90"/>
      <c r="H417" s="40">
        <f t="shared" si="58"/>
        <v>0</v>
      </c>
      <c r="I417" s="66">
        <f t="shared" si="55"/>
        <v>0</v>
      </c>
      <c r="O417" s="43"/>
      <c r="P417" s="2"/>
      <c r="Q417" s="43"/>
      <c r="R417" s="2"/>
    </row>
    <row r="418" spans="2:18" x14ac:dyDescent="0.35">
      <c r="B418" s="76">
        <f t="shared" si="56"/>
        <v>0</v>
      </c>
      <c r="C418" s="83">
        <f t="shared" si="57"/>
        <v>0</v>
      </c>
      <c r="D418" s="41">
        <f t="shared" si="52"/>
        <v>0</v>
      </c>
      <c r="E418" s="66">
        <f t="shared" si="53"/>
        <v>0</v>
      </c>
      <c r="F418" s="90">
        <f t="shared" si="54"/>
        <v>0</v>
      </c>
      <c r="G418" s="90"/>
      <c r="H418" s="40">
        <f t="shared" si="58"/>
        <v>0</v>
      </c>
      <c r="I418" s="66">
        <f t="shared" si="55"/>
        <v>0</v>
      </c>
      <c r="O418" s="43"/>
      <c r="P418" s="2"/>
      <c r="Q418" s="43"/>
      <c r="R418" s="2"/>
    </row>
    <row r="419" spans="2:18" x14ac:dyDescent="0.35">
      <c r="B419" s="76">
        <f t="shared" si="56"/>
        <v>0</v>
      </c>
      <c r="C419" s="83">
        <f t="shared" si="57"/>
        <v>0</v>
      </c>
      <c r="D419" s="41">
        <f t="shared" si="52"/>
        <v>0</v>
      </c>
      <c r="E419" s="66">
        <f t="shared" si="53"/>
        <v>0</v>
      </c>
      <c r="F419" s="90">
        <f t="shared" si="54"/>
        <v>0</v>
      </c>
      <c r="G419" s="90"/>
      <c r="H419" s="40">
        <f t="shared" si="58"/>
        <v>0</v>
      </c>
      <c r="I419" s="66">
        <f t="shared" si="55"/>
        <v>0</v>
      </c>
      <c r="O419" s="43"/>
      <c r="P419" s="2"/>
      <c r="Q419" s="43"/>
      <c r="R419" s="2"/>
    </row>
    <row r="420" spans="2:18" x14ac:dyDescent="0.35">
      <c r="B420" s="76">
        <f t="shared" si="56"/>
        <v>0</v>
      </c>
      <c r="C420" s="83">
        <f t="shared" si="57"/>
        <v>0</v>
      </c>
      <c r="D420" s="41">
        <f t="shared" si="52"/>
        <v>0</v>
      </c>
      <c r="E420" s="66">
        <f t="shared" si="53"/>
        <v>0</v>
      </c>
      <c r="F420" s="90">
        <f t="shared" si="54"/>
        <v>0</v>
      </c>
      <c r="G420" s="90"/>
      <c r="H420" s="40">
        <f t="shared" si="58"/>
        <v>0</v>
      </c>
      <c r="I420" s="66">
        <f t="shared" si="55"/>
        <v>0</v>
      </c>
      <c r="O420" s="43"/>
      <c r="P420" s="2"/>
      <c r="Q420" s="43"/>
      <c r="R420" s="2"/>
    </row>
    <row r="421" spans="2:18" x14ac:dyDescent="0.35">
      <c r="B421" s="76">
        <f t="shared" si="56"/>
        <v>0</v>
      </c>
      <c r="C421" s="83">
        <f t="shared" si="57"/>
        <v>0</v>
      </c>
      <c r="D421" s="41">
        <f t="shared" si="52"/>
        <v>0</v>
      </c>
      <c r="E421" s="66">
        <f t="shared" si="53"/>
        <v>0</v>
      </c>
      <c r="F421" s="90">
        <f t="shared" si="54"/>
        <v>0</v>
      </c>
      <c r="G421" s="90"/>
      <c r="H421" s="40">
        <f t="shared" si="58"/>
        <v>0</v>
      </c>
      <c r="I421" s="66">
        <f t="shared" si="55"/>
        <v>0</v>
      </c>
      <c r="O421" s="43"/>
      <c r="P421" s="2"/>
      <c r="Q421" s="43"/>
      <c r="R421" s="2"/>
    </row>
    <row r="422" spans="2:18" x14ac:dyDescent="0.35">
      <c r="B422" s="76">
        <f t="shared" si="56"/>
        <v>0</v>
      </c>
      <c r="C422" s="83">
        <f t="shared" si="57"/>
        <v>0</v>
      </c>
      <c r="D422" s="41">
        <f t="shared" si="52"/>
        <v>0</v>
      </c>
      <c r="E422" s="66">
        <f t="shared" si="53"/>
        <v>0</v>
      </c>
      <c r="F422" s="90">
        <f t="shared" si="54"/>
        <v>0</v>
      </c>
      <c r="G422" s="90"/>
      <c r="H422" s="40">
        <f t="shared" si="58"/>
        <v>0</v>
      </c>
      <c r="I422" s="66">
        <f t="shared" si="55"/>
        <v>0</v>
      </c>
      <c r="O422" s="43"/>
      <c r="P422" s="2"/>
      <c r="Q422" s="43"/>
      <c r="R422" s="2"/>
    </row>
    <row r="423" spans="2:18" x14ac:dyDescent="0.35">
      <c r="B423" s="76">
        <f t="shared" si="56"/>
        <v>0</v>
      </c>
      <c r="C423" s="83">
        <f t="shared" si="57"/>
        <v>0</v>
      </c>
      <c r="D423" s="41">
        <f t="shared" si="52"/>
        <v>0</v>
      </c>
      <c r="E423" s="66">
        <f t="shared" si="53"/>
        <v>0</v>
      </c>
      <c r="F423" s="90">
        <f t="shared" si="54"/>
        <v>0</v>
      </c>
      <c r="G423" s="90"/>
      <c r="H423" s="40">
        <f t="shared" si="58"/>
        <v>0</v>
      </c>
      <c r="I423" s="66">
        <f t="shared" si="55"/>
        <v>0</v>
      </c>
      <c r="O423" s="43"/>
      <c r="P423" s="2"/>
      <c r="Q423" s="43"/>
      <c r="R423" s="2"/>
    </row>
    <row r="424" spans="2:18" x14ac:dyDescent="0.35">
      <c r="B424" s="76">
        <f t="shared" si="56"/>
        <v>0</v>
      </c>
      <c r="C424" s="83">
        <f t="shared" si="57"/>
        <v>0</v>
      </c>
      <c r="D424" s="41">
        <f t="shared" si="52"/>
        <v>0</v>
      </c>
      <c r="E424" s="66">
        <f t="shared" si="53"/>
        <v>0</v>
      </c>
      <c r="F424" s="90">
        <f t="shared" si="54"/>
        <v>0</v>
      </c>
      <c r="G424" s="90"/>
      <c r="H424" s="40">
        <f t="shared" si="58"/>
        <v>0</v>
      </c>
      <c r="I424" s="66">
        <f t="shared" si="55"/>
        <v>0</v>
      </c>
      <c r="O424" s="43"/>
      <c r="P424" s="2"/>
      <c r="Q424" s="43"/>
      <c r="R424" s="2"/>
    </row>
    <row r="425" spans="2:18" x14ac:dyDescent="0.35">
      <c r="B425" s="76">
        <f t="shared" si="56"/>
        <v>0</v>
      </c>
      <c r="C425" s="83">
        <f t="shared" si="57"/>
        <v>0</v>
      </c>
      <c r="D425" s="41">
        <f t="shared" si="52"/>
        <v>0</v>
      </c>
      <c r="E425" s="66">
        <f t="shared" si="53"/>
        <v>0</v>
      </c>
      <c r="F425" s="90">
        <f t="shared" si="54"/>
        <v>0</v>
      </c>
      <c r="G425" s="90"/>
      <c r="H425" s="40">
        <f t="shared" si="58"/>
        <v>0</v>
      </c>
      <c r="I425" s="66">
        <f t="shared" si="55"/>
        <v>0</v>
      </c>
      <c r="O425" s="43"/>
      <c r="P425" s="2"/>
      <c r="Q425" s="43"/>
      <c r="R425" s="2"/>
    </row>
    <row r="426" spans="2:18" x14ac:dyDescent="0.35">
      <c r="B426" s="76">
        <f t="shared" si="56"/>
        <v>0</v>
      </c>
      <c r="C426" s="83">
        <f t="shared" si="57"/>
        <v>0</v>
      </c>
      <c r="D426" s="41">
        <f t="shared" si="52"/>
        <v>0</v>
      </c>
      <c r="E426" s="66">
        <f t="shared" si="53"/>
        <v>0</v>
      </c>
      <c r="F426" s="90">
        <f t="shared" si="54"/>
        <v>0</v>
      </c>
      <c r="G426" s="90"/>
      <c r="H426" s="40">
        <f t="shared" si="58"/>
        <v>0</v>
      </c>
      <c r="I426" s="66">
        <f t="shared" si="55"/>
        <v>0</v>
      </c>
      <c r="O426" s="43"/>
      <c r="P426" s="2"/>
      <c r="Q426" s="43"/>
      <c r="R426" s="2"/>
    </row>
    <row r="427" spans="2:18" x14ac:dyDescent="0.35">
      <c r="B427" s="76">
        <f t="shared" si="56"/>
        <v>0</v>
      </c>
      <c r="C427" s="83">
        <f t="shared" si="57"/>
        <v>0</v>
      </c>
      <c r="D427" s="41">
        <f t="shared" si="52"/>
        <v>0</v>
      </c>
      <c r="E427" s="66">
        <f t="shared" si="53"/>
        <v>0</v>
      </c>
      <c r="F427" s="90">
        <f t="shared" si="54"/>
        <v>0</v>
      </c>
      <c r="G427" s="90"/>
      <c r="H427" s="40">
        <f t="shared" si="58"/>
        <v>0</v>
      </c>
      <c r="I427" s="66">
        <f t="shared" si="55"/>
        <v>0</v>
      </c>
      <c r="O427" s="43"/>
      <c r="P427" s="2"/>
      <c r="Q427" s="43"/>
      <c r="R427" s="2"/>
    </row>
    <row r="428" spans="2:18" x14ac:dyDescent="0.35">
      <c r="B428" s="76">
        <f t="shared" si="56"/>
        <v>0</v>
      </c>
      <c r="C428" s="83">
        <f t="shared" si="57"/>
        <v>0</v>
      </c>
      <c r="D428" s="41">
        <f t="shared" si="52"/>
        <v>0</v>
      </c>
      <c r="E428" s="66">
        <f t="shared" si="53"/>
        <v>0</v>
      </c>
      <c r="F428" s="90">
        <f t="shared" si="54"/>
        <v>0</v>
      </c>
      <c r="G428" s="90"/>
      <c r="H428" s="40">
        <f t="shared" si="58"/>
        <v>0</v>
      </c>
      <c r="I428" s="66">
        <f t="shared" si="55"/>
        <v>0</v>
      </c>
      <c r="O428" s="43"/>
      <c r="P428" s="2"/>
      <c r="Q428" s="43"/>
      <c r="R428" s="2"/>
    </row>
    <row r="429" spans="2:18" x14ac:dyDescent="0.35">
      <c r="B429" s="76">
        <f t="shared" si="56"/>
        <v>0</v>
      </c>
      <c r="C429" s="83">
        <f t="shared" si="57"/>
        <v>0</v>
      </c>
      <c r="D429" s="41">
        <f t="shared" si="52"/>
        <v>0</v>
      </c>
      <c r="E429" s="66">
        <f t="shared" si="53"/>
        <v>0</v>
      </c>
      <c r="F429" s="90">
        <f t="shared" si="54"/>
        <v>0</v>
      </c>
      <c r="G429" s="90"/>
      <c r="H429" s="40">
        <f t="shared" si="58"/>
        <v>0</v>
      </c>
      <c r="I429" s="66">
        <f t="shared" si="55"/>
        <v>0</v>
      </c>
      <c r="O429" s="43"/>
      <c r="P429" s="2"/>
      <c r="Q429" s="43"/>
      <c r="R429" s="2"/>
    </row>
    <row r="430" spans="2:18" x14ac:dyDescent="0.35">
      <c r="B430" s="76">
        <f t="shared" si="56"/>
        <v>0</v>
      </c>
      <c r="C430" s="83">
        <f t="shared" si="57"/>
        <v>0</v>
      </c>
      <c r="D430" s="41">
        <f t="shared" si="52"/>
        <v>0</v>
      </c>
      <c r="E430" s="66">
        <f t="shared" si="53"/>
        <v>0</v>
      </c>
      <c r="F430" s="90">
        <f t="shared" si="54"/>
        <v>0</v>
      </c>
      <c r="G430" s="90"/>
      <c r="H430" s="40">
        <f t="shared" si="58"/>
        <v>0</v>
      </c>
      <c r="I430" s="66">
        <f t="shared" si="55"/>
        <v>0</v>
      </c>
      <c r="O430" s="43"/>
      <c r="P430" s="2"/>
      <c r="Q430" s="43"/>
      <c r="R430" s="2"/>
    </row>
    <row r="431" spans="2:18" x14ac:dyDescent="0.35">
      <c r="B431" s="76">
        <f t="shared" si="56"/>
        <v>0</v>
      </c>
      <c r="C431" s="83">
        <f t="shared" si="57"/>
        <v>0</v>
      </c>
      <c r="D431" s="41">
        <f t="shared" si="52"/>
        <v>0</v>
      </c>
      <c r="E431" s="66">
        <f t="shared" si="53"/>
        <v>0</v>
      </c>
      <c r="F431" s="90">
        <f t="shared" si="54"/>
        <v>0</v>
      </c>
      <c r="G431" s="90"/>
      <c r="H431" s="40">
        <f t="shared" si="58"/>
        <v>0</v>
      </c>
      <c r="I431" s="66">
        <f t="shared" si="55"/>
        <v>0</v>
      </c>
      <c r="O431" s="43"/>
      <c r="P431" s="2"/>
      <c r="Q431" s="43"/>
      <c r="R431" s="2"/>
    </row>
    <row r="432" spans="2:18" x14ac:dyDescent="0.35">
      <c r="B432" s="76">
        <f t="shared" si="56"/>
        <v>0</v>
      </c>
      <c r="C432" s="83">
        <f t="shared" si="57"/>
        <v>0</v>
      </c>
      <c r="D432" s="41">
        <f t="shared" si="52"/>
        <v>0</v>
      </c>
      <c r="E432" s="66">
        <f t="shared" si="53"/>
        <v>0</v>
      </c>
      <c r="F432" s="90">
        <f t="shared" si="54"/>
        <v>0</v>
      </c>
      <c r="G432" s="90"/>
      <c r="H432" s="40">
        <f t="shared" si="58"/>
        <v>0</v>
      </c>
      <c r="I432" s="66">
        <f t="shared" si="55"/>
        <v>0</v>
      </c>
      <c r="O432" s="43"/>
      <c r="P432" s="2"/>
      <c r="Q432" s="43"/>
      <c r="R432" s="2"/>
    </row>
    <row r="433" spans="2:18" x14ac:dyDescent="0.35">
      <c r="B433" s="76">
        <f t="shared" si="56"/>
        <v>0</v>
      </c>
      <c r="C433" s="83">
        <f t="shared" si="57"/>
        <v>0</v>
      </c>
      <c r="D433" s="41">
        <f t="shared" si="52"/>
        <v>0</v>
      </c>
      <c r="E433" s="66">
        <f t="shared" si="53"/>
        <v>0</v>
      </c>
      <c r="F433" s="90">
        <f t="shared" si="54"/>
        <v>0</v>
      </c>
      <c r="G433" s="90"/>
      <c r="H433" s="40">
        <f t="shared" si="58"/>
        <v>0</v>
      </c>
      <c r="I433" s="66">
        <f t="shared" si="55"/>
        <v>0</v>
      </c>
      <c r="O433" s="43"/>
      <c r="P433" s="2"/>
      <c r="Q433" s="43"/>
      <c r="R433" s="2"/>
    </row>
    <row r="434" spans="2:18" x14ac:dyDescent="0.35">
      <c r="B434" s="76">
        <f t="shared" si="56"/>
        <v>0</v>
      </c>
      <c r="C434" s="83">
        <f t="shared" si="57"/>
        <v>0</v>
      </c>
      <c r="D434" s="41">
        <f t="shared" si="52"/>
        <v>0</v>
      </c>
      <c r="E434" s="66">
        <f t="shared" si="53"/>
        <v>0</v>
      </c>
      <c r="F434" s="90">
        <f t="shared" si="54"/>
        <v>0</v>
      </c>
      <c r="G434" s="90"/>
      <c r="H434" s="40">
        <f t="shared" si="58"/>
        <v>0</v>
      </c>
      <c r="I434" s="66">
        <f t="shared" si="55"/>
        <v>0</v>
      </c>
      <c r="O434" s="43"/>
      <c r="P434" s="2"/>
      <c r="Q434" s="43"/>
      <c r="R434" s="2"/>
    </row>
    <row r="435" spans="2:18" x14ac:dyDescent="0.35">
      <c r="B435" s="76">
        <f t="shared" si="56"/>
        <v>0</v>
      </c>
      <c r="C435" s="83">
        <f t="shared" si="57"/>
        <v>0</v>
      </c>
      <c r="D435" s="41">
        <f t="shared" si="52"/>
        <v>0</v>
      </c>
      <c r="E435" s="66">
        <f t="shared" si="53"/>
        <v>0</v>
      </c>
      <c r="F435" s="90">
        <f t="shared" si="54"/>
        <v>0</v>
      </c>
      <c r="G435" s="90"/>
      <c r="H435" s="40">
        <f t="shared" si="58"/>
        <v>0</v>
      </c>
      <c r="I435" s="66">
        <f t="shared" si="55"/>
        <v>0</v>
      </c>
      <c r="O435" s="43"/>
      <c r="P435" s="2"/>
      <c r="Q435" s="43"/>
      <c r="R435" s="2"/>
    </row>
    <row r="436" spans="2:18" x14ac:dyDescent="0.35">
      <c r="B436" s="76">
        <f t="shared" si="56"/>
        <v>0</v>
      </c>
      <c r="C436" s="83">
        <f t="shared" si="57"/>
        <v>0</v>
      </c>
      <c r="D436" s="41">
        <f t="shared" si="52"/>
        <v>0</v>
      </c>
      <c r="E436" s="66">
        <f t="shared" si="53"/>
        <v>0</v>
      </c>
      <c r="F436" s="90">
        <f t="shared" si="54"/>
        <v>0</v>
      </c>
      <c r="G436" s="90"/>
      <c r="H436" s="40">
        <f t="shared" si="58"/>
        <v>0</v>
      </c>
      <c r="I436" s="66">
        <f t="shared" si="55"/>
        <v>0</v>
      </c>
      <c r="O436" s="43"/>
      <c r="P436" s="2"/>
      <c r="Q436" s="43"/>
      <c r="R436" s="2"/>
    </row>
    <row r="437" spans="2:18" x14ac:dyDescent="0.35">
      <c r="B437" s="76">
        <f t="shared" si="56"/>
        <v>0</v>
      </c>
      <c r="C437" s="83">
        <f t="shared" si="57"/>
        <v>0</v>
      </c>
      <c r="D437" s="41">
        <f t="shared" si="52"/>
        <v>0</v>
      </c>
      <c r="E437" s="66">
        <f t="shared" si="53"/>
        <v>0</v>
      </c>
      <c r="F437" s="90">
        <f t="shared" si="54"/>
        <v>0</v>
      </c>
      <c r="G437" s="90"/>
      <c r="H437" s="40">
        <f t="shared" si="58"/>
        <v>0</v>
      </c>
      <c r="I437" s="66">
        <f t="shared" si="55"/>
        <v>0</v>
      </c>
      <c r="O437" s="43"/>
      <c r="P437" s="2"/>
      <c r="Q437" s="43"/>
      <c r="R437" s="2"/>
    </row>
    <row r="438" spans="2:18" x14ac:dyDescent="0.35">
      <c r="B438" s="76">
        <f t="shared" si="56"/>
        <v>0</v>
      </c>
      <c r="C438" s="83">
        <f t="shared" si="57"/>
        <v>0</v>
      </c>
      <c r="D438" s="41">
        <f t="shared" si="52"/>
        <v>0</v>
      </c>
      <c r="E438" s="66">
        <f t="shared" si="53"/>
        <v>0</v>
      </c>
      <c r="F438" s="90">
        <f t="shared" si="54"/>
        <v>0</v>
      </c>
      <c r="G438" s="90"/>
      <c r="H438" s="40">
        <f t="shared" si="58"/>
        <v>0</v>
      </c>
      <c r="I438" s="66">
        <f t="shared" si="55"/>
        <v>0</v>
      </c>
      <c r="O438" s="43"/>
      <c r="P438" s="2"/>
      <c r="Q438" s="43"/>
      <c r="R438" s="2"/>
    </row>
    <row r="439" spans="2:18" x14ac:dyDescent="0.35">
      <c r="B439" s="76">
        <f t="shared" si="56"/>
        <v>0</v>
      </c>
      <c r="C439" s="83">
        <f t="shared" si="57"/>
        <v>0</v>
      </c>
      <c r="D439" s="41">
        <f t="shared" si="52"/>
        <v>0</v>
      </c>
      <c r="E439" s="66">
        <f t="shared" si="53"/>
        <v>0</v>
      </c>
      <c r="F439" s="90">
        <f t="shared" si="54"/>
        <v>0</v>
      </c>
      <c r="G439" s="90"/>
      <c r="H439" s="40">
        <f t="shared" si="58"/>
        <v>0</v>
      </c>
      <c r="I439" s="66">
        <f t="shared" si="55"/>
        <v>0</v>
      </c>
      <c r="O439" s="43"/>
      <c r="P439" s="2"/>
      <c r="Q439" s="43"/>
      <c r="R439" s="2"/>
    </row>
    <row r="440" spans="2:18" x14ac:dyDescent="0.35">
      <c r="B440" s="76">
        <f t="shared" si="56"/>
        <v>0</v>
      </c>
      <c r="C440" s="83">
        <f t="shared" si="57"/>
        <v>0</v>
      </c>
      <c r="D440" s="41">
        <f t="shared" si="52"/>
        <v>0</v>
      </c>
      <c r="E440" s="66">
        <f t="shared" si="53"/>
        <v>0</v>
      </c>
      <c r="F440" s="90">
        <f t="shared" si="54"/>
        <v>0</v>
      </c>
      <c r="G440" s="90"/>
      <c r="H440" s="40">
        <f t="shared" si="58"/>
        <v>0</v>
      </c>
      <c r="I440" s="66">
        <f t="shared" si="55"/>
        <v>0</v>
      </c>
      <c r="O440" s="43"/>
      <c r="P440" s="2"/>
      <c r="Q440" s="43"/>
      <c r="R440" s="2"/>
    </row>
    <row r="441" spans="2:18" x14ac:dyDescent="0.35">
      <c r="B441" s="76">
        <f t="shared" si="56"/>
        <v>0</v>
      </c>
      <c r="C441" s="83">
        <f t="shared" si="57"/>
        <v>0</v>
      </c>
      <c r="D441" s="41">
        <f t="shared" si="52"/>
        <v>0</v>
      </c>
      <c r="E441" s="66">
        <f t="shared" si="53"/>
        <v>0</v>
      </c>
      <c r="F441" s="90">
        <f t="shared" si="54"/>
        <v>0</v>
      </c>
      <c r="G441" s="90"/>
      <c r="H441" s="40">
        <f t="shared" si="58"/>
        <v>0</v>
      </c>
      <c r="I441" s="66">
        <f t="shared" si="55"/>
        <v>0</v>
      </c>
      <c r="O441" s="43"/>
      <c r="P441" s="2"/>
      <c r="Q441" s="43"/>
      <c r="R441" s="2"/>
    </row>
    <row r="442" spans="2:18" x14ac:dyDescent="0.35">
      <c r="B442" s="76">
        <f t="shared" si="56"/>
        <v>0</v>
      </c>
      <c r="C442" s="83">
        <f t="shared" si="57"/>
        <v>0</v>
      </c>
      <c r="D442" s="41">
        <f t="shared" si="52"/>
        <v>0</v>
      </c>
      <c r="E442" s="66">
        <f t="shared" si="53"/>
        <v>0</v>
      </c>
      <c r="F442" s="90">
        <f t="shared" si="54"/>
        <v>0</v>
      </c>
      <c r="G442" s="90"/>
      <c r="H442" s="40">
        <f t="shared" si="58"/>
        <v>0</v>
      </c>
      <c r="I442" s="66">
        <f t="shared" si="55"/>
        <v>0</v>
      </c>
      <c r="O442" s="43"/>
      <c r="P442" s="2"/>
      <c r="Q442" s="43"/>
      <c r="R442" s="2"/>
    </row>
    <row r="443" spans="2:18" x14ac:dyDescent="0.35">
      <c r="B443" s="76">
        <f t="shared" si="56"/>
        <v>0</v>
      </c>
      <c r="C443" s="83">
        <f t="shared" si="57"/>
        <v>0</v>
      </c>
      <c r="D443" s="41">
        <f t="shared" si="52"/>
        <v>0</v>
      </c>
      <c r="E443" s="66">
        <f t="shared" si="53"/>
        <v>0</v>
      </c>
      <c r="F443" s="90">
        <f t="shared" si="54"/>
        <v>0</v>
      </c>
      <c r="G443" s="90"/>
      <c r="H443" s="40">
        <f t="shared" si="58"/>
        <v>0</v>
      </c>
      <c r="I443" s="66">
        <f t="shared" si="55"/>
        <v>0</v>
      </c>
      <c r="O443" s="43"/>
      <c r="P443" s="2"/>
      <c r="Q443" s="43"/>
      <c r="R443" s="2"/>
    </row>
    <row r="444" spans="2:18" x14ac:dyDescent="0.35">
      <c r="B444" s="76">
        <f t="shared" si="56"/>
        <v>0</v>
      </c>
      <c r="C444" s="83">
        <f t="shared" si="57"/>
        <v>0</v>
      </c>
      <c r="D444" s="41">
        <f t="shared" si="52"/>
        <v>0</v>
      </c>
      <c r="E444" s="66">
        <f t="shared" si="53"/>
        <v>0</v>
      </c>
      <c r="F444" s="90">
        <f t="shared" si="54"/>
        <v>0</v>
      </c>
      <c r="G444" s="90"/>
      <c r="H444" s="40">
        <f t="shared" si="58"/>
        <v>0</v>
      </c>
      <c r="I444" s="66">
        <f t="shared" si="55"/>
        <v>0</v>
      </c>
      <c r="O444" s="43"/>
      <c r="P444" s="2"/>
      <c r="Q444" s="43"/>
      <c r="R444" s="2"/>
    </row>
    <row r="445" spans="2:18" x14ac:dyDescent="0.35">
      <c r="B445" s="76">
        <f t="shared" si="56"/>
        <v>0</v>
      </c>
      <c r="C445" s="83">
        <f t="shared" si="57"/>
        <v>0</v>
      </c>
      <c r="D445" s="41">
        <f t="shared" si="52"/>
        <v>0</v>
      </c>
      <c r="E445" s="66">
        <f t="shared" si="53"/>
        <v>0</v>
      </c>
      <c r="F445" s="90">
        <f t="shared" si="54"/>
        <v>0</v>
      </c>
      <c r="G445" s="90"/>
      <c r="H445" s="40">
        <f t="shared" si="58"/>
        <v>0</v>
      </c>
      <c r="I445" s="66">
        <f t="shared" si="55"/>
        <v>0</v>
      </c>
      <c r="O445" s="43"/>
      <c r="P445" s="2"/>
      <c r="Q445" s="43"/>
      <c r="R445" s="2"/>
    </row>
    <row r="446" spans="2:18" x14ac:dyDescent="0.35">
      <c r="B446" s="76">
        <f t="shared" si="56"/>
        <v>0</v>
      </c>
      <c r="C446" s="83">
        <f t="shared" si="57"/>
        <v>0</v>
      </c>
      <c r="D446" s="41">
        <f t="shared" si="52"/>
        <v>0</v>
      </c>
      <c r="E446" s="66">
        <f t="shared" si="53"/>
        <v>0</v>
      </c>
      <c r="F446" s="90">
        <f t="shared" si="54"/>
        <v>0</v>
      </c>
      <c r="G446" s="90"/>
      <c r="H446" s="40">
        <f t="shared" si="58"/>
        <v>0</v>
      </c>
      <c r="I446" s="66">
        <f t="shared" si="55"/>
        <v>0</v>
      </c>
      <c r="O446" s="43"/>
      <c r="P446" s="2"/>
      <c r="Q446" s="43"/>
      <c r="R446" s="2"/>
    </row>
    <row r="447" spans="2:18" x14ac:dyDescent="0.35">
      <c r="B447" s="76">
        <f t="shared" si="56"/>
        <v>0</v>
      </c>
      <c r="C447" s="83">
        <f t="shared" si="57"/>
        <v>0</v>
      </c>
      <c r="D447" s="41">
        <f t="shared" si="52"/>
        <v>0</v>
      </c>
      <c r="E447" s="66">
        <f t="shared" si="53"/>
        <v>0</v>
      </c>
      <c r="F447" s="90">
        <f t="shared" si="54"/>
        <v>0</v>
      </c>
      <c r="G447" s="90"/>
      <c r="H447" s="40">
        <f t="shared" si="58"/>
        <v>0</v>
      </c>
      <c r="I447" s="66">
        <f t="shared" si="55"/>
        <v>0</v>
      </c>
      <c r="O447" s="43"/>
      <c r="P447" s="2"/>
      <c r="Q447" s="43"/>
      <c r="R447" s="2"/>
    </row>
    <row r="448" spans="2:18" x14ac:dyDescent="0.35">
      <c r="B448" s="76">
        <f t="shared" si="56"/>
        <v>0</v>
      </c>
      <c r="C448" s="83">
        <f t="shared" si="57"/>
        <v>0</v>
      </c>
      <c r="D448" s="41">
        <f t="shared" si="52"/>
        <v>0</v>
      </c>
      <c r="E448" s="66">
        <f t="shared" si="53"/>
        <v>0</v>
      </c>
      <c r="F448" s="90">
        <f t="shared" si="54"/>
        <v>0</v>
      </c>
      <c r="G448" s="90"/>
      <c r="H448" s="40">
        <f t="shared" si="58"/>
        <v>0</v>
      </c>
      <c r="I448" s="66">
        <f t="shared" si="55"/>
        <v>0</v>
      </c>
      <c r="O448" s="43"/>
      <c r="P448" s="2"/>
      <c r="Q448" s="43"/>
      <c r="R448" s="2"/>
    </row>
    <row r="449" spans="2:18" x14ac:dyDescent="0.35">
      <c r="B449" s="76">
        <f t="shared" si="56"/>
        <v>0</v>
      </c>
      <c r="C449" s="83">
        <f t="shared" si="57"/>
        <v>0</v>
      </c>
      <c r="D449" s="41">
        <f t="shared" si="52"/>
        <v>0</v>
      </c>
      <c r="E449" s="66">
        <f t="shared" si="53"/>
        <v>0</v>
      </c>
      <c r="F449" s="90">
        <f t="shared" si="54"/>
        <v>0</v>
      </c>
      <c r="G449" s="90"/>
      <c r="H449" s="40">
        <f t="shared" si="58"/>
        <v>0</v>
      </c>
      <c r="I449" s="66">
        <f t="shared" si="55"/>
        <v>0</v>
      </c>
      <c r="O449" s="43"/>
      <c r="P449" s="2"/>
      <c r="Q449" s="43"/>
      <c r="R449" s="2"/>
    </row>
    <row r="450" spans="2:18" x14ac:dyDescent="0.35">
      <c r="B450" s="76">
        <f t="shared" si="56"/>
        <v>0</v>
      </c>
      <c r="C450" s="83">
        <f t="shared" si="57"/>
        <v>0</v>
      </c>
      <c r="D450" s="41">
        <f t="shared" si="52"/>
        <v>0</v>
      </c>
      <c r="E450" s="66">
        <f t="shared" si="53"/>
        <v>0</v>
      </c>
      <c r="F450" s="90">
        <f t="shared" si="54"/>
        <v>0</v>
      </c>
      <c r="G450" s="90"/>
      <c r="H450" s="40">
        <f t="shared" si="58"/>
        <v>0</v>
      </c>
      <c r="I450" s="66">
        <f t="shared" si="55"/>
        <v>0</v>
      </c>
      <c r="O450" s="43"/>
      <c r="P450" s="2"/>
      <c r="Q450" s="43"/>
      <c r="R450" s="2"/>
    </row>
    <row r="451" spans="2:18" x14ac:dyDescent="0.35">
      <c r="B451" s="76">
        <f t="shared" si="56"/>
        <v>0</v>
      </c>
      <c r="C451" s="83">
        <f t="shared" si="57"/>
        <v>0</v>
      </c>
      <c r="D451" s="41">
        <f t="shared" si="52"/>
        <v>0</v>
      </c>
      <c r="E451" s="66">
        <f t="shared" si="53"/>
        <v>0</v>
      </c>
      <c r="F451" s="90">
        <f t="shared" si="54"/>
        <v>0</v>
      </c>
      <c r="G451" s="90"/>
      <c r="H451" s="40">
        <f t="shared" si="58"/>
        <v>0</v>
      </c>
      <c r="I451" s="66">
        <f t="shared" si="55"/>
        <v>0</v>
      </c>
      <c r="O451" s="43"/>
      <c r="P451" s="2"/>
      <c r="Q451" s="43"/>
      <c r="R451" s="2"/>
    </row>
    <row r="452" spans="2:18" x14ac:dyDescent="0.35">
      <c r="B452" s="76">
        <f t="shared" si="56"/>
        <v>0</v>
      </c>
      <c r="C452" s="83">
        <f t="shared" si="57"/>
        <v>0</v>
      </c>
      <c r="D452" s="41">
        <f t="shared" si="52"/>
        <v>0</v>
      </c>
      <c r="E452" s="66">
        <f t="shared" si="53"/>
        <v>0</v>
      </c>
      <c r="F452" s="90">
        <f t="shared" si="54"/>
        <v>0</v>
      </c>
      <c r="G452" s="90"/>
      <c r="H452" s="40">
        <f t="shared" si="58"/>
        <v>0</v>
      </c>
      <c r="I452" s="66">
        <f t="shared" si="55"/>
        <v>0</v>
      </c>
      <c r="O452" s="43"/>
      <c r="P452" s="2"/>
      <c r="Q452" s="43"/>
      <c r="R452" s="2"/>
    </row>
    <row r="453" spans="2:18" x14ac:dyDescent="0.35">
      <c r="B453" s="76">
        <f t="shared" si="56"/>
        <v>0</v>
      </c>
      <c r="C453" s="83">
        <f t="shared" si="57"/>
        <v>0</v>
      </c>
      <c r="D453" s="41">
        <f t="shared" si="52"/>
        <v>0</v>
      </c>
      <c r="E453" s="66">
        <f t="shared" si="53"/>
        <v>0</v>
      </c>
      <c r="F453" s="90">
        <f t="shared" si="54"/>
        <v>0</v>
      </c>
      <c r="G453" s="90"/>
      <c r="H453" s="40">
        <f t="shared" si="58"/>
        <v>0</v>
      </c>
      <c r="I453" s="66">
        <f t="shared" si="55"/>
        <v>0</v>
      </c>
      <c r="O453" s="43"/>
      <c r="P453" s="2"/>
      <c r="Q453" s="43"/>
      <c r="R453" s="2"/>
    </row>
    <row r="454" spans="2:18" x14ac:dyDescent="0.35">
      <c r="B454" s="76">
        <f t="shared" si="56"/>
        <v>0</v>
      </c>
      <c r="C454" s="83">
        <f t="shared" si="57"/>
        <v>0</v>
      </c>
      <c r="D454" s="41">
        <f t="shared" si="52"/>
        <v>0</v>
      </c>
      <c r="E454" s="66">
        <f t="shared" si="53"/>
        <v>0</v>
      </c>
      <c r="F454" s="90">
        <f t="shared" si="54"/>
        <v>0</v>
      </c>
      <c r="G454" s="90"/>
      <c r="H454" s="40">
        <f t="shared" si="58"/>
        <v>0</v>
      </c>
      <c r="I454" s="66">
        <f t="shared" si="55"/>
        <v>0</v>
      </c>
      <c r="O454" s="43"/>
      <c r="P454" s="2"/>
      <c r="Q454" s="43"/>
      <c r="R454" s="2"/>
    </row>
    <row r="455" spans="2:18" x14ac:dyDescent="0.35">
      <c r="B455" s="76">
        <f t="shared" si="56"/>
        <v>0</v>
      </c>
      <c r="C455" s="83">
        <f t="shared" si="57"/>
        <v>0</v>
      </c>
      <c r="D455" s="41">
        <f t="shared" si="52"/>
        <v>0</v>
      </c>
      <c r="E455" s="66">
        <f t="shared" si="53"/>
        <v>0</v>
      </c>
      <c r="F455" s="90">
        <f t="shared" si="54"/>
        <v>0</v>
      </c>
      <c r="G455" s="90"/>
      <c r="H455" s="40">
        <f t="shared" si="58"/>
        <v>0</v>
      </c>
      <c r="I455" s="66">
        <f t="shared" si="55"/>
        <v>0</v>
      </c>
      <c r="O455" s="43"/>
      <c r="P455" s="2"/>
      <c r="Q455" s="43"/>
      <c r="R455" s="2"/>
    </row>
    <row r="456" spans="2:18" x14ac:dyDescent="0.35">
      <c r="B456" s="76">
        <f t="shared" si="56"/>
        <v>0</v>
      </c>
      <c r="C456" s="83">
        <f t="shared" si="57"/>
        <v>0</v>
      </c>
      <c r="D456" s="41">
        <f t="shared" si="52"/>
        <v>0</v>
      </c>
      <c r="E456" s="66">
        <f t="shared" si="53"/>
        <v>0</v>
      </c>
      <c r="F456" s="90">
        <f t="shared" si="54"/>
        <v>0</v>
      </c>
      <c r="G456" s="90"/>
      <c r="H456" s="40">
        <f t="shared" si="58"/>
        <v>0</v>
      </c>
      <c r="I456" s="66">
        <f t="shared" si="55"/>
        <v>0</v>
      </c>
      <c r="O456" s="43"/>
      <c r="P456" s="2"/>
      <c r="Q456" s="43"/>
      <c r="R456" s="2"/>
    </row>
    <row r="457" spans="2:18" x14ac:dyDescent="0.35">
      <c r="B457" s="76">
        <f t="shared" si="56"/>
        <v>0</v>
      </c>
      <c r="C457" s="83">
        <f t="shared" si="57"/>
        <v>0</v>
      </c>
      <c r="D457" s="41">
        <f t="shared" si="52"/>
        <v>0</v>
      </c>
      <c r="E457" s="66">
        <f t="shared" si="53"/>
        <v>0</v>
      </c>
      <c r="F457" s="90">
        <f t="shared" si="54"/>
        <v>0</v>
      </c>
      <c r="G457" s="90"/>
      <c r="H457" s="40">
        <f t="shared" si="58"/>
        <v>0</v>
      </c>
      <c r="I457" s="66">
        <f t="shared" si="55"/>
        <v>0</v>
      </c>
      <c r="O457" s="43"/>
      <c r="P457" s="2"/>
      <c r="Q457" s="43"/>
      <c r="R457" s="2"/>
    </row>
    <row r="458" spans="2:18" x14ac:dyDescent="0.35">
      <c r="B458" s="76">
        <f t="shared" si="56"/>
        <v>0</v>
      </c>
      <c r="C458" s="83">
        <f t="shared" si="57"/>
        <v>0</v>
      </c>
      <c r="D458" s="41">
        <f t="shared" si="52"/>
        <v>0</v>
      </c>
      <c r="E458" s="66">
        <f t="shared" si="53"/>
        <v>0</v>
      </c>
      <c r="F458" s="90">
        <f t="shared" si="54"/>
        <v>0</v>
      </c>
      <c r="G458" s="90"/>
      <c r="H458" s="40">
        <f t="shared" si="58"/>
        <v>0</v>
      </c>
      <c r="I458" s="66">
        <f t="shared" si="55"/>
        <v>0</v>
      </c>
      <c r="O458" s="43"/>
      <c r="P458" s="2"/>
      <c r="Q458" s="43"/>
      <c r="R458" s="2"/>
    </row>
    <row r="459" spans="2:18" x14ac:dyDescent="0.35">
      <c r="B459" s="76">
        <f t="shared" si="56"/>
        <v>0</v>
      </c>
      <c r="C459" s="83">
        <f t="shared" si="57"/>
        <v>0</v>
      </c>
      <c r="D459" s="41">
        <f t="shared" si="52"/>
        <v>0</v>
      </c>
      <c r="E459" s="66">
        <f t="shared" si="53"/>
        <v>0</v>
      </c>
      <c r="F459" s="90">
        <f t="shared" si="54"/>
        <v>0</v>
      </c>
      <c r="G459" s="90"/>
      <c r="H459" s="40">
        <f t="shared" si="58"/>
        <v>0</v>
      </c>
      <c r="I459" s="66">
        <f t="shared" si="55"/>
        <v>0</v>
      </c>
      <c r="O459" s="43"/>
      <c r="P459" s="2"/>
      <c r="Q459" s="43"/>
      <c r="R459" s="2"/>
    </row>
    <row r="460" spans="2:18" x14ac:dyDescent="0.35">
      <c r="B460" s="76">
        <f t="shared" si="56"/>
        <v>0</v>
      </c>
      <c r="C460" s="83">
        <f t="shared" si="57"/>
        <v>0</v>
      </c>
      <c r="D460" s="41">
        <f t="shared" si="52"/>
        <v>0</v>
      </c>
      <c r="E460" s="66">
        <f t="shared" si="53"/>
        <v>0</v>
      </c>
      <c r="F460" s="90">
        <f t="shared" si="54"/>
        <v>0</v>
      </c>
      <c r="G460" s="90"/>
      <c r="H460" s="40">
        <f t="shared" si="58"/>
        <v>0</v>
      </c>
      <c r="I460" s="66">
        <f t="shared" si="55"/>
        <v>0</v>
      </c>
      <c r="O460" s="43"/>
      <c r="P460" s="2"/>
      <c r="Q460" s="43"/>
      <c r="R460" s="2"/>
    </row>
    <row r="461" spans="2:18" x14ac:dyDescent="0.35">
      <c r="B461" s="76">
        <f t="shared" si="56"/>
        <v>0</v>
      </c>
      <c r="C461" s="83">
        <f t="shared" si="57"/>
        <v>0</v>
      </c>
      <c r="D461" s="41">
        <f t="shared" si="52"/>
        <v>0</v>
      </c>
      <c r="E461" s="66">
        <f t="shared" si="53"/>
        <v>0</v>
      </c>
      <c r="F461" s="90">
        <f t="shared" si="54"/>
        <v>0</v>
      </c>
      <c r="G461" s="90"/>
      <c r="H461" s="40">
        <f t="shared" si="58"/>
        <v>0</v>
      </c>
      <c r="I461" s="66">
        <f t="shared" si="55"/>
        <v>0</v>
      </c>
      <c r="O461" s="43"/>
      <c r="P461" s="2"/>
      <c r="Q461" s="43"/>
      <c r="R461" s="2"/>
    </row>
    <row r="462" spans="2:18" x14ac:dyDescent="0.35">
      <c r="B462" s="76">
        <f t="shared" si="56"/>
        <v>0</v>
      </c>
      <c r="C462" s="83">
        <f t="shared" si="57"/>
        <v>0</v>
      </c>
      <c r="D462" s="41">
        <f t="shared" si="52"/>
        <v>0</v>
      </c>
      <c r="E462" s="66">
        <f t="shared" si="53"/>
        <v>0</v>
      </c>
      <c r="F462" s="90">
        <f t="shared" si="54"/>
        <v>0</v>
      </c>
      <c r="G462" s="90"/>
      <c r="H462" s="40">
        <f t="shared" si="58"/>
        <v>0</v>
      </c>
      <c r="I462" s="66">
        <f t="shared" si="55"/>
        <v>0</v>
      </c>
      <c r="O462" s="43"/>
      <c r="P462" s="2"/>
      <c r="Q462" s="43"/>
      <c r="R462" s="2"/>
    </row>
    <row r="463" spans="2:18" x14ac:dyDescent="0.35">
      <c r="B463" s="76">
        <f t="shared" si="56"/>
        <v>0</v>
      </c>
      <c r="C463" s="83">
        <f t="shared" si="57"/>
        <v>0</v>
      </c>
      <c r="D463" s="41">
        <f t="shared" si="52"/>
        <v>0</v>
      </c>
      <c r="E463" s="66">
        <f t="shared" si="53"/>
        <v>0</v>
      </c>
      <c r="F463" s="90">
        <f t="shared" si="54"/>
        <v>0</v>
      </c>
      <c r="G463" s="90"/>
      <c r="H463" s="40">
        <f t="shared" si="58"/>
        <v>0</v>
      </c>
      <c r="I463" s="66">
        <f t="shared" si="55"/>
        <v>0</v>
      </c>
      <c r="O463" s="43"/>
      <c r="P463" s="2"/>
      <c r="Q463" s="43"/>
      <c r="R463" s="2"/>
    </row>
    <row r="464" spans="2:18" x14ac:dyDescent="0.35">
      <c r="B464" s="76">
        <f t="shared" si="56"/>
        <v>0</v>
      </c>
      <c r="C464" s="83">
        <f t="shared" si="57"/>
        <v>0</v>
      </c>
      <c r="D464" s="41">
        <f t="shared" si="52"/>
        <v>0</v>
      </c>
      <c r="E464" s="66">
        <f t="shared" si="53"/>
        <v>0</v>
      </c>
      <c r="F464" s="90">
        <f t="shared" si="54"/>
        <v>0</v>
      </c>
      <c r="G464" s="90"/>
      <c r="H464" s="40">
        <f t="shared" si="58"/>
        <v>0</v>
      </c>
      <c r="I464" s="66">
        <f t="shared" si="55"/>
        <v>0</v>
      </c>
      <c r="O464" s="43"/>
      <c r="P464" s="2"/>
      <c r="Q464" s="43"/>
      <c r="R464" s="2"/>
    </row>
    <row r="465" spans="2:18" x14ac:dyDescent="0.35">
      <c r="B465" s="76">
        <f t="shared" si="56"/>
        <v>0</v>
      </c>
      <c r="C465" s="83">
        <f t="shared" si="57"/>
        <v>0</v>
      </c>
      <c r="D465" s="41">
        <f t="shared" si="52"/>
        <v>0</v>
      </c>
      <c r="E465" s="66">
        <f t="shared" si="53"/>
        <v>0</v>
      </c>
      <c r="F465" s="90">
        <f t="shared" si="54"/>
        <v>0</v>
      </c>
      <c r="G465" s="90"/>
      <c r="H465" s="40">
        <f t="shared" si="58"/>
        <v>0</v>
      </c>
      <c r="I465" s="66">
        <f t="shared" si="55"/>
        <v>0</v>
      </c>
      <c r="O465" s="43"/>
      <c r="P465" s="2"/>
      <c r="Q465" s="43"/>
      <c r="R465" s="2"/>
    </row>
    <row r="466" spans="2:18" x14ac:dyDescent="0.35">
      <c r="B466" s="76">
        <f t="shared" si="56"/>
        <v>0</v>
      </c>
      <c r="C466" s="83">
        <f t="shared" si="57"/>
        <v>0</v>
      </c>
      <c r="D466" s="41">
        <f t="shared" si="52"/>
        <v>0</v>
      </c>
      <c r="E466" s="66">
        <f t="shared" si="53"/>
        <v>0</v>
      </c>
      <c r="F466" s="90">
        <f t="shared" si="54"/>
        <v>0</v>
      </c>
      <c r="G466" s="90"/>
      <c r="H466" s="40">
        <f t="shared" si="58"/>
        <v>0</v>
      </c>
      <c r="I466" s="66">
        <f t="shared" si="55"/>
        <v>0</v>
      </c>
      <c r="O466" s="43"/>
      <c r="P466" s="2"/>
      <c r="Q466" s="43"/>
      <c r="R466" s="2"/>
    </row>
    <row r="467" spans="2:18" x14ac:dyDescent="0.35">
      <c r="B467" s="76">
        <f t="shared" si="56"/>
        <v>0</v>
      </c>
      <c r="C467" s="83">
        <f t="shared" si="57"/>
        <v>0</v>
      </c>
      <c r="D467" s="41">
        <f t="shared" si="52"/>
        <v>0</v>
      </c>
      <c r="E467" s="66">
        <f t="shared" si="53"/>
        <v>0</v>
      </c>
      <c r="F467" s="90">
        <f t="shared" si="54"/>
        <v>0</v>
      </c>
      <c r="G467" s="90"/>
      <c r="H467" s="40">
        <f t="shared" si="58"/>
        <v>0</v>
      </c>
      <c r="I467" s="66">
        <f t="shared" si="55"/>
        <v>0</v>
      </c>
      <c r="O467" s="43"/>
      <c r="P467" s="2"/>
      <c r="Q467" s="43"/>
      <c r="R467" s="2"/>
    </row>
    <row r="468" spans="2:18" x14ac:dyDescent="0.35">
      <c r="B468" s="76">
        <f t="shared" si="56"/>
        <v>0</v>
      </c>
      <c r="C468" s="83">
        <f t="shared" si="57"/>
        <v>0</v>
      </c>
      <c r="D468" s="41">
        <f t="shared" si="52"/>
        <v>0</v>
      </c>
      <c r="E468" s="66">
        <f t="shared" si="53"/>
        <v>0</v>
      </c>
      <c r="F468" s="90">
        <f t="shared" si="54"/>
        <v>0</v>
      </c>
      <c r="G468" s="90"/>
      <c r="H468" s="40">
        <f t="shared" si="58"/>
        <v>0</v>
      </c>
      <c r="I468" s="66">
        <f t="shared" si="55"/>
        <v>0</v>
      </c>
      <c r="O468" s="43"/>
      <c r="P468" s="2"/>
      <c r="Q468" s="43"/>
      <c r="R468" s="2"/>
    </row>
    <row r="469" spans="2:18" x14ac:dyDescent="0.35">
      <c r="B469" s="76">
        <f t="shared" si="56"/>
        <v>0</v>
      </c>
      <c r="C469" s="83">
        <f t="shared" si="57"/>
        <v>0</v>
      </c>
      <c r="D469" s="41">
        <f t="shared" ref="D469:D500" si="59">IF($B469&gt;0,$C469*$E$11,0)</f>
        <v>0</v>
      </c>
      <c r="E469" s="66">
        <f t="shared" si="53"/>
        <v>0</v>
      </c>
      <c r="F469" s="90">
        <f t="shared" si="54"/>
        <v>0</v>
      </c>
      <c r="G469" s="90"/>
      <c r="H469" s="40">
        <f t="shared" si="58"/>
        <v>0</v>
      </c>
      <c r="I469" s="66">
        <f t="shared" si="55"/>
        <v>0</v>
      </c>
      <c r="O469" s="43"/>
      <c r="P469" s="2"/>
      <c r="Q469" s="43"/>
      <c r="R469" s="2"/>
    </row>
    <row r="470" spans="2:18" x14ac:dyDescent="0.35">
      <c r="B470" s="76">
        <f t="shared" si="56"/>
        <v>0</v>
      </c>
      <c r="C470" s="83">
        <f t="shared" si="57"/>
        <v>0</v>
      </c>
      <c r="D470" s="41">
        <f t="shared" si="59"/>
        <v>0</v>
      </c>
      <c r="E470" s="66">
        <f t="shared" ref="E470:E500" si="60">IF($H$16,                      IF(OR($B470&gt;($E$15+$P$10),AND($B470&gt;0,$B470&lt;=$E$15)),                        ((((((($P$11+$E$16)*1*$P$12)/1728)*$E$12))*$E$11)+(((((24-$E$16)*1*$P$12)/1728)*$E$12)*(ROUNDUP(($E$11/$E$17),0)))+(((24*1*(($P$11+24-$E$16)*$E$17))/1728)*$E$12)),                             IF(AND($B470&gt;$E$15,$B470&lt;=($E$15+$P$10)),               (((((((($P$11+$E$16)*1*$P$12)/1728)-$C470)*$E$12))*$E$11)+(((((24-$E$16)*1*$P$12)/1728)*$E$12)*(ROUNDUP(($E$11/$E$17),0)))+(((24*1*(($P$11+24-$E$16)*$E$17))/1728)*$E$12)),                            0)),                                        IF(OR($B470&gt;($E$15+$P$10),AND($B470&gt;0,$B470&lt;=$E$15)),    ((((($P$11+$E$16)*1*$P$12)/1728)*$E$12))*$E$11,                     IF(AND($B470&gt;$E$15,$B470&lt;=($E$15+$P$10)),         (((((($P$11+$E$16)*1*$P$12)/1728)-$C470)*$E$12))*$E$11,                   0)))</f>
        <v>0</v>
      </c>
      <c r="F470" s="90">
        <f t="shared" ref="F470:F500" si="61">$E470+$D470</f>
        <v>0</v>
      </c>
      <c r="G470" s="90"/>
      <c r="H470" s="40">
        <f t="shared" si="58"/>
        <v>0</v>
      </c>
      <c r="I470" s="66">
        <f t="shared" ref="I470:I500" si="62">IF($B470&gt;0,$E$13+($B470/12),0)</f>
        <v>0</v>
      </c>
      <c r="O470" s="43"/>
      <c r="P470" s="2"/>
      <c r="Q470" s="43"/>
      <c r="R470" s="2"/>
    </row>
    <row r="471" spans="2:18" x14ac:dyDescent="0.35">
      <c r="B471" s="76">
        <f t="shared" ref="B471:B500" si="63">IF(B470&gt;0,  B470-1,  0)</f>
        <v>0</v>
      </c>
      <c r="C471" s="83">
        <f t="shared" ref="C471:C500" si="64">IF($E$8="SC-44",   IF(B471=44+$E$15,   0.0533,    IF(B471=43+$E$15,   0.1511,    IF(B471=42+$E$15,   0.311,    IF(B471=41+$E$15,    0.4443,   IF(B471=40+$E$15,     0.6576,       IF(B471=39+$E$15,    0.9419,      IF(B471=38+$E$15,   1.1374,    IF(B471=37+$E$15,    1.2885,     IF(B471=36+$E$15,   1.4218,       IF(B471=35+$E$15,     1.5462,      IF(B471=34+$E$15,   1.6528,      IF(B471=33+$E$15,  1.7684,     IF(B471=32+$E$15,   1.8572,      IF(B471=31+$E$15,   1.9372,     IF(B471=30+$E$15,    2.0083,     IF(B471=29+$E$15,   2.0705,      IF(B471=28+$E$15,    2.1327,     IF(B471=27+$E$15,   2.186,     IF(B471=26+$E$15,   2.2393,      IF(B471=25+$E$15,   2.2927,      IF(B471=24+$E$15,    2.346,     IF(B471=23+$E$15,    2.3993,     IF(B471=22+$E$15,    2.4348,     IF(B471=21+$E$15,    2.4882,      IF(B471=20+$E$15,    2.5237,      IF(B471=19+$E$15,   2.5504,        IF(B471=18+$E$15,    2.5948,      IF(B471=17+$E$15,    2.6214,     IF(B471=16+$E$15,    2.6481,     IF(B471=15+$E$15,   2.6748,       IF(B471=14+$E$15,     2.7103,    IF(B471=13+$E$15,     2.7281,      IF(B471=12+$E$15,       2.7636,     IF(B471=11+$E$15,    2.7814,                  IF(B471=10+$E$15,     2.8081,     IF(B471=9+$E$15,     2.8347,     IF(B471=8+$E$15,    2.8614,      IF(B471=7+$E$15,      2.8791,      IF(B471=6+$E$15,     2.9147,      IF(B471=5+$E$15,    3.1013,      IF(B471=4+$E$15,    2.8614,   IF(B471=3+$E$15,      3.0658,    IF(B471=2+$E$15,    3.128,      IF(B471=1+$E$15,    3.1991,    0)))))))))))))))))))))))))))))))))))))))))))),                                                                                           IF($E$8="SC-34W",    IF(B471=34+$E$15,     0.4371,     IF(B471=33+$E$15,   0.5229,      IF(B471=32+$E$15,    0.7973,     IF(B471=31+$E$15,    1.063,      IF(B471=30+$E$15,    1.2345,       IF(B471=29+$E$15,    1.3802,     IF(B471=28+$E$15,    1.5088,     IF(B471=27+$E$15,   1.6203,      IF(B471=26+$E$15,    1.7146,     IF(B471=25+$E$15,    1.8089,    IF(B471=24+$E$15,      1.886,    IF(B471=23+$E$15,    1.9546,     IF(B471=22+$E$15,  2.0232,    IF(B471=21+$E$15,    2.0918,    IF(B471=20+$E$15,     2.1432,     IF(B471=19+$E$15,   2.1947,     IF(B471=18+$E$15,   2.2461,     IF(B471=17+$E$15,   2.2975,      IF(B471=16+$E$15,   2.3318,       IF(B471=15+$E$15,   2.3661,        IF(B471=14+$E$15,    2.4004,       IF(B471=13+$E$15,    2.4433,         IF(B471=12+$E$15,    2.469,      IF(B471=11+$E$15,    2.4947,     IF(B471=10+$E$15,   2.5204,      IF(B471=9+$E$15,   2.5547,       IF(B471=8+$E$15,    2.5804,        IF(B471=7+$E$15,     2.5976,       IF(B471=6+$E$15,    2.6319,        IF(B471=5+$E$15,   2.649,      IF(B471=4+$E$15,    2.6662,     IF(B471=3+$E$15,    2.7005,      IF(B471=2+$E$15,    2.7519,       IF(B471=1+$E$15,    2.7433,        0)))))))))))))))))))))))))))))))))),                                                                                                                      IF($E$8="SC-34E",      IF(B471=34+$E$15,     0.447,     IF(B471=33+$E$15,   0.5453,      IF(B471=32+$E$15,    0.8313,     IF(B471=31+$E$15,    1.1084,      IF(B471=30+$E$15,    1.2872,       IF(B471=29+$E$15,    1.4392,     IF(B471=28+$E$15,    1.5733,     IF(B471=27+$E$15,   1.6895,      IF(B471=26+$E$15,    1.7878,     IF(B471=25+$E$15,    1.8861,    IF(B471=24+$E$15,      1.9666,    IF(B471=23+$E$15,    2.0381,     IF(B471=22+$E$15,    2.1096,    IF(B471=21+$E$15,    2.1811,    IF(B471=20+$E$15,     2.2348,     IF(B471=19+$E$15,   2.2884,     IF(B471=18+$E$15,   2.342,     IF(B471=17+$E$15,   2.3957,      IF(B471=16+$E$15,   2.4314,       IF(B471=15+$E$15,   2.4672,        IF(B471=14+$E$15,    2.5029,       IF(B471=13+$E$15,    2.5476,         IF(B471=12+$E$15,    2.5745,      IF(B471=11+$E$15,    2.6013,     IF(B471=10+$E$15,   2.6281,      IF(B471=9+$E$15,   2.6639,           IF(B471=8+$E$15,    2.6907,        IF(B471=7+$E$15,     2.7085,       IF(B471=6+$E$15,    2.7443,        IF(B471=5+$E$15,   2.7622,      IF(B471=4+$E$15,    2.7801,     IF(B471=3+$E$15,    2.8158,      IF(B471=2+$E$15,    2.8694,       IF(B471=1+$E$15,    2.8605,        0)))))))))))))))))))))))))))))))))),                                                                                                                     IF(B471=18+$E$15,   0.0618,     IF(B471=17+$E$15,   0.2339,      IF(B471=16+$E$15,   0.4304,       IF(B471=15+$E$15,   0.7073,        IF(B471=14+$E$15,    0.9057,       IF(B471=13+$E$15,    1.0479,         IF(B471=12+$E$15,    1.1583,      IF(B471=11+$E$15,    1.25,     IF(B471=10+$E$15,   1.3211,      IF(B471=9+$E$15,   1.3866,           IF(B471=8+$E$15,    1.4408,        IF(B471=7+$E$15,     1.4914,       IF(B471=6+$E$15,    1.5344,        IF(B471=5+$E$15,   1.5756,      IF(B471=4+$E$15,    1.6186,     IF(B471=3+$E$15,    1.6654,      IF(B471=2+$E$15,    1.7122,       IF(B471=1+$E$15,    1.8151,        0)))))))))))))))))))))</f>
        <v>0</v>
      </c>
      <c r="D471" s="41">
        <f t="shared" si="59"/>
        <v>0</v>
      </c>
      <c r="E471" s="66">
        <f t="shared" si="60"/>
        <v>0</v>
      </c>
      <c r="F471" s="90">
        <f t="shared" si="61"/>
        <v>0</v>
      </c>
      <c r="G471" s="90"/>
      <c r="H471" s="40">
        <f t="shared" ref="H471:H500" si="65">IF($H472&gt;0,H472+F471,F471)</f>
        <v>0</v>
      </c>
      <c r="I471" s="66">
        <f t="shared" si="62"/>
        <v>0</v>
      </c>
      <c r="O471" s="43"/>
      <c r="P471" s="2"/>
      <c r="Q471" s="43"/>
      <c r="R471" s="2"/>
    </row>
    <row r="472" spans="2:18" x14ac:dyDescent="0.35">
      <c r="B472" s="76">
        <f t="shared" si="63"/>
        <v>0</v>
      </c>
      <c r="C472" s="83">
        <f t="shared" si="64"/>
        <v>0</v>
      </c>
      <c r="D472" s="41">
        <f t="shared" si="59"/>
        <v>0</v>
      </c>
      <c r="E472" s="66">
        <f t="shared" si="60"/>
        <v>0</v>
      </c>
      <c r="F472" s="90">
        <f t="shared" si="61"/>
        <v>0</v>
      </c>
      <c r="G472" s="90"/>
      <c r="H472" s="40">
        <f t="shared" si="65"/>
        <v>0</v>
      </c>
      <c r="I472" s="66">
        <f t="shared" si="62"/>
        <v>0</v>
      </c>
      <c r="O472" s="43"/>
      <c r="P472" s="2"/>
      <c r="Q472" s="43"/>
      <c r="R472" s="2"/>
    </row>
    <row r="473" spans="2:18" x14ac:dyDescent="0.35">
      <c r="B473" s="76">
        <f t="shared" si="63"/>
        <v>0</v>
      </c>
      <c r="C473" s="83">
        <f t="shared" si="64"/>
        <v>0</v>
      </c>
      <c r="D473" s="41">
        <f t="shared" si="59"/>
        <v>0</v>
      </c>
      <c r="E473" s="66">
        <f t="shared" si="60"/>
        <v>0</v>
      </c>
      <c r="F473" s="90">
        <f t="shared" si="61"/>
        <v>0</v>
      </c>
      <c r="G473" s="90"/>
      <c r="H473" s="40">
        <f t="shared" si="65"/>
        <v>0</v>
      </c>
      <c r="I473" s="66">
        <f t="shared" si="62"/>
        <v>0</v>
      </c>
      <c r="O473" s="43"/>
      <c r="P473" s="2"/>
      <c r="Q473" s="43"/>
      <c r="R473" s="2"/>
    </row>
    <row r="474" spans="2:18" x14ac:dyDescent="0.35">
      <c r="B474" s="76">
        <f t="shared" si="63"/>
        <v>0</v>
      </c>
      <c r="C474" s="83">
        <f t="shared" si="64"/>
        <v>0</v>
      </c>
      <c r="D474" s="41">
        <f t="shared" si="59"/>
        <v>0</v>
      </c>
      <c r="E474" s="66">
        <f t="shared" si="60"/>
        <v>0</v>
      </c>
      <c r="F474" s="90">
        <f t="shared" si="61"/>
        <v>0</v>
      </c>
      <c r="G474" s="90"/>
      <c r="H474" s="40">
        <f t="shared" si="65"/>
        <v>0</v>
      </c>
      <c r="I474" s="66">
        <f t="shared" si="62"/>
        <v>0</v>
      </c>
      <c r="O474" s="43"/>
      <c r="P474" s="2"/>
      <c r="Q474" s="43"/>
      <c r="R474" s="2"/>
    </row>
    <row r="475" spans="2:18" x14ac:dyDescent="0.35">
      <c r="B475" s="76">
        <f t="shared" si="63"/>
        <v>0</v>
      </c>
      <c r="C475" s="83">
        <f t="shared" si="64"/>
        <v>0</v>
      </c>
      <c r="D475" s="41">
        <f t="shared" si="59"/>
        <v>0</v>
      </c>
      <c r="E475" s="66">
        <f t="shared" si="60"/>
        <v>0</v>
      </c>
      <c r="F475" s="90">
        <f t="shared" si="61"/>
        <v>0</v>
      </c>
      <c r="G475" s="90"/>
      <c r="H475" s="40">
        <f t="shared" si="65"/>
        <v>0</v>
      </c>
      <c r="I475" s="66">
        <f t="shared" si="62"/>
        <v>0</v>
      </c>
      <c r="O475" s="43"/>
      <c r="P475" s="2"/>
      <c r="Q475" s="43"/>
      <c r="R475" s="2"/>
    </row>
    <row r="476" spans="2:18" x14ac:dyDescent="0.35">
      <c r="B476" s="76">
        <f t="shared" si="63"/>
        <v>0</v>
      </c>
      <c r="C476" s="83">
        <f t="shared" si="64"/>
        <v>0</v>
      </c>
      <c r="D476" s="41">
        <f t="shared" si="59"/>
        <v>0</v>
      </c>
      <c r="E476" s="66">
        <f t="shared" si="60"/>
        <v>0</v>
      </c>
      <c r="F476" s="90">
        <f t="shared" si="61"/>
        <v>0</v>
      </c>
      <c r="G476" s="90"/>
      <c r="H476" s="40">
        <f t="shared" si="65"/>
        <v>0</v>
      </c>
      <c r="I476" s="66">
        <f t="shared" si="62"/>
        <v>0</v>
      </c>
      <c r="O476" s="43"/>
      <c r="P476" s="2"/>
      <c r="Q476" s="43"/>
      <c r="R476" s="2"/>
    </row>
    <row r="477" spans="2:18" x14ac:dyDescent="0.35">
      <c r="B477" s="76">
        <f t="shared" si="63"/>
        <v>0</v>
      </c>
      <c r="C477" s="83">
        <f t="shared" si="64"/>
        <v>0</v>
      </c>
      <c r="D477" s="41">
        <f t="shared" si="59"/>
        <v>0</v>
      </c>
      <c r="E477" s="66">
        <f t="shared" si="60"/>
        <v>0</v>
      </c>
      <c r="F477" s="90">
        <f t="shared" si="61"/>
        <v>0</v>
      </c>
      <c r="G477" s="90"/>
      <c r="H477" s="40">
        <f t="shared" si="65"/>
        <v>0</v>
      </c>
      <c r="I477" s="66">
        <f t="shared" si="62"/>
        <v>0</v>
      </c>
      <c r="O477" s="43"/>
      <c r="P477" s="2"/>
      <c r="Q477" s="43"/>
      <c r="R477" s="2"/>
    </row>
    <row r="478" spans="2:18" x14ac:dyDescent="0.35">
      <c r="B478" s="76">
        <f t="shared" si="63"/>
        <v>0</v>
      </c>
      <c r="C478" s="83">
        <f t="shared" si="64"/>
        <v>0</v>
      </c>
      <c r="D478" s="41">
        <f t="shared" si="59"/>
        <v>0</v>
      </c>
      <c r="E478" s="66">
        <f t="shared" si="60"/>
        <v>0</v>
      </c>
      <c r="F478" s="90">
        <f t="shared" si="61"/>
        <v>0</v>
      </c>
      <c r="G478" s="90"/>
      <c r="H478" s="40">
        <f t="shared" si="65"/>
        <v>0</v>
      </c>
      <c r="I478" s="66">
        <f t="shared" si="62"/>
        <v>0</v>
      </c>
      <c r="O478" s="43"/>
      <c r="P478" s="2"/>
      <c r="Q478" s="43"/>
      <c r="R478" s="2"/>
    </row>
    <row r="479" spans="2:18" x14ac:dyDescent="0.35">
      <c r="B479" s="76">
        <f t="shared" si="63"/>
        <v>0</v>
      </c>
      <c r="C479" s="83">
        <f t="shared" si="64"/>
        <v>0</v>
      </c>
      <c r="D479" s="41">
        <f t="shared" si="59"/>
        <v>0</v>
      </c>
      <c r="E479" s="66">
        <f t="shared" si="60"/>
        <v>0</v>
      </c>
      <c r="F479" s="90">
        <f t="shared" si="61"/>
        <v>0</v>
      </c>
      <c r="G479" s="90"/>
      <c r="H479" s="40">
        <f t="shared" si="65"/>
        <v>0</v>
      </c>
      <c r="I479" s="66">
        <f t="shared" si="62"/>
        <v>0</v>
      </c>
      <c r="O479" s="43"/>
      <c r="P479" s="2"/>
      <c r="Q479" s="43"/>
      <c r="R479" s="2"/>
    </row>
    <row r="480" spans="2:18" x14ac:dyDescent="0.35">
      <c r="B480" s="76">
        <f t="shared" si="63"/>
        <v>0</v>
      </c>
      <c r="C480" s="83">
        <f t="shared" si="64"/>
        <v>0</v>
      </c>
      <c r="D480" s="41">
        <f t="shared" si="59"/>
        <v>0</v>
      </c>
      <c r="E480" s="66">
        <f t="shared" si="60"/>
        <v>0</v>
      </c>
      <c r="F480" s="90">
        <f t="shared" si="61"/>
        <v>0</v>
      </c>
      <c r="G480" s="90"/>
      <c r="H480" s="40">
        <f t="shared" si="65"/>
        <v>0</v>
      </c>
      <c r="I480" s="66">
        <f t="shared" si="62"/>
        <v>0</v>
      </c>
      <c r="O480" s="43"/>
      <c r="P480" s="2"/>
      <c r="Q480" s="43"/>
      <c r="R480" s="2"/>
    </row>
    <row r="481" spans="2:18" x14ac:dyDescent="0.35">
      <c r="B481" s="76">
        <f t="shared" si="63"/>
        <v>0</v>
      </c>
      <c r="C481" s="83">
        <f t="shared" si="64"/>
        <v>0</v>
      </c>
      <c r="D481" s="41">
        <f t="shared" si="59"/>
        <v>0</v>
      </c>
      <c r="E481" s="66">
        <f t="shared" si="60"/>
        <v>0</v>
      </c>
      <c r="F481" s="90">
        <f t="shared" si="61"/>
        <v>0</v>
      </c>
      <c r="G481" s="90"/>
      <c r="H481" s="40">
        <f t="shared" si="65"/>
        <v>0</v>
      </c>
      <c r="I481" s="66">
        <f t="shared" si="62"/>
        <v>0</v>
      </c>
      <c r="O481" s="43"/>
      <c r="P481" s="2"/>
      <c r="Q481" s="43"/>
      <c r="R481" s="2"/>
    </row>
    <row r="482" spans="2:18" x14ac:dyDescent="0.35">
      <c r="B482" s="76">
        <f t="shared" si="63"/>
        <v>0</v>
      </c>
      <c r="C482" s="83">
        <f t="shared" si="64"/>
        <v>0</v>
      </c>
      <c r="D482" s="41">
        <f t="shared" si="59"/>
        <v>0</v>
      </c>
      <c r="E482" s="66">
        <f t="shared" si="60"/>
        <v>0</v>
      </c>
      <c r="F482" s="90">
        <f t="shared" si="61"/>
        <v>0</v>
      </c>
      <c r="G482" s="90"/>
      <c r="H482" s="40">
        <f t="shared" si="65"/>
        <v>0</v>
      </c>
      <c r="I482" s="66">
        <f t="shared" si="62"/>
        <v>0</v>
      </c>
      <c r="O482" s="43"/>
      <c r="P482" s="2"/>
      <c r="Q482" s="43"/>
      <c r="R482" s="2"/>
    </row>
    <row r="483" spans="2:18" x14ac:dyDescent="0.35">
      <c r="B483" s="76">
        <f t="shared" si="63"/>
        <v>0</v>
      </c>
      <c r="C483" s="83">
        <f t="shared" si="64"/>
        <v>0</v>
      </c>
      <c r="D483" s="41">
        <f t="shared" si="59"/>
        <v>0</v>
      </c>
      <c r="E483" s="66">
        <f t="shared" si="60"/>
        <v>0</v>
      </c>
      <c r="F483" s="90">
        <f t="shared" si="61"/>
        <v>0</v>
      </c>
      <c r="G483" s="90"/>
      <c r="H483" s="40">
        <f t="shared" si="65"/>
        <v>0</v>
      </c>
      <c r="I483" s="66">
        <f t="shared" si="62"/>
        <v>0</v>
      </c>
      <c r="O483" s="43"/>
      <c r="P483" s="2"/>
      <c r="Q483" s="43"/>
      <c r="R483" s="2"/>
    </row>
    <row r="484" spans="2:18" x14ac:dyDescent="0.35">
      <c r="B484" s="76">
        <f t="shared" si="63"/>
        <v>0</v>
      </c>
      <c r="C484" s="83">
        <f t="shared" si="64"/>
        <v>0</v>
      </c>
      <c r="D484" s="41">
        <f t="shared" si="59"/>
        <v>0</v>
      </c>
      <c r="E484" s="66">
        <f t="shared" si="60"/>
        <v>0</v>
      </c>
      <c r="F484" s="90">
        <f t="shared" si="61"/>
        <v>0</v>
      </c>
      <c r="G484" s="90"/>
      <c r="H484" s="40">
        <f t="shared" si="65"/>
        <v>0</v>
      </c>
      <c r="I484" s="66">
        <f t="shared" si="62"/>
        <v>0</v>
      </c>
      <c r="O484" s="43"/>
      <c r="P484" s="2"/>
      <c r="Q484" s="43"/>
      <c r="R484" s="2"/>
    </row>
    <row r="485" spans="2:18" x14ac:dyDescent="0.35">
      <c r="B485" s="76">
        <f t="shared" si="63"/>
        <v>0</v>
      </c>
      <c r="C485" s="83">
        <f t="shared" si="64"/>
        <v>0</v>
      </c>
      <c r="D485" s="41">
        <f t="shared" si="59"/>
        <v>0</v>
      </c>
      <c r="E485" s="66">
        <f t="shared" si="60"/>
        <v>0</v>
      </c>
      <c r="F485" s="90">
        <f t="shared" si="61"/>
        <v>0</v>
      </c>
      <c r="G485" s="90"/>
      <c r="H485" s="40">
        <f t="shared" si="65"/>
        <v>0</v>
      </c>
      <c r="I485" s="66">
        <f t="shared" si="62"/>
        <v>0</v>
      </c>
      <c r="O485" s="43"/>
      <c r="P485" s="2"/>
      <c r="Q485" s="43"/>
      <c r="R485" s="2"/>
    </row>
    <row r="486" spans="2:18" x14ac:dyDescent="0.35">
      <c r="B486" s="76">
        <f t="shared" si="63"/>
        <v>0</v>
      </c>
      <c r="C486" s="83">
        <f t="shared" si="64"/>
        <v>0</v>
      </c>
      <c r="D486" s="41">
        <f t="shared" si="59"/>
        <v>0</v>
      </c>
      <c r="E486" s="66">
        <f t="shared" si="60"/>
        <v>0</v>
      </c>
      <c r="F486" s="90">
        <f t="shared" si="61"/>
        <v>0</v>
      </c>
      <c r="G486" s="90"/>
      <c r="H486" s="40">
        <f t="shared" si="65"/>
        <v>0</v>
      </c>
      <c r="I486" s="66">
        <f t="shared" si="62"/>
        <v>0</v>
      </c>
      <c r="O486" s="43"/>
      <c r="P486" s="2"/>
      <c r="Q486" s="43"/>
      <c r="R486" s="2"/>
    </row>
    <row r="487" spans="2:18" x14ac:dyDescent="0.35">
      <c r="B487" s="76">
        <f t="shared" si="63"/>
        <v>0</v>
      </c>
      <c r="C487" s="83">
        <f t="shared" si="64"/>
        <v>0</v>
      </c>
      <c r="D487" s="41">
        <f t="shared" si="59"/>
        <v>0</v>
      </c>
      <c r="E487" s="66">
        <f t="shared" si="60"/>
        <v>0</v>
      </c>
      <c r="F487" s="90">
        <f t="shared" si="61"/>
        <v>0</v>
      </c>
      <c r="G487" s="90"/>
      <c r="H487" s="40">
        <f t="shared" si="65"/>
        <v>0</v>
      </c>
      <c r="I487" s="66">
        <f t="shared" si="62"/>
        <v>0</v>
      </c>
      <c r="O487" s="43"/>
      <c r="P487" s="2"/>
      <c r="Q487" s="43"/>
      <c r="R487" s="2"/>
    </row>
    <row r="488" spans="2:18" x14ac:dyDescent="0.35">
      <c r="B488" s="76">
        <f t="shared" si="63"/>
        <v>0</v>
      </c>
      <c r="C488" s="83">
        <f t="shared" si="64"/>
        <v>0</v>
      </c>
      <c r="D488" s="41">
        <f t="shared" si="59"/>
        <v>0</v>
      </c>
      <c r="E488" s="66">
        <f t="shared" si="60"/>
        <v>0</v>
      </c>
      <c r="F488" s="90">
        <f t="shared" si="61"/>
        <v>0</v>
      </c>
      <c r="G488" s="90"/>
      <c r="H488" s="40">
        <f t="shared" si="65"/>
        <v>0</v>
      </c>
      <c r="I488" s="66">
        <f t="shared" si="62"/>
        <v>0</v>
      </c>
      <c r="O488" s="43"/>
      <c r="P488" s="2"/>
      <c r="Q488" s="43"/>
      <c r="R488" s="2"/>
    </row>
    <row r="489" spans="2:18" x14ac:dyDescent="0.35">
      <c r="B489" s="76">
        <f t="shared" si="63"/>
        <v>0</v>
      </c>
      <c r="C489" s="83">
        <f t="shared" si="64"/>
        <v>0</v>
      </c>
      <c r="D489" s="41">
        <f t="shared" si="59"/>
        <v>0</v>
      </c>
      <c r="E489" s="66">
        <f t="shared" si="60"/>
        <v>0</v>
      </c>
      <c r="F489" s="90">
        <f t="shared" si="61"/>
        <v>0</v>
      </c>
      <c r="G489" s="90"/>
      <c r="H489" s="40">
        <f t="shared" si="65"/>
        <v>0</v>
      </c>
      <c r="I489" s="66">
        <f t="shared" si="62"/>
        <v>0</v>
      </c>
      <c r="O489" s="43"/>
      <c r="P489" s="2"/>
      <c r="Q489" s="43"/>
      <c r="R489" s="2"/>
    </row>
    <row r="490" spans="2:18" x14ac:dyDescent="0.35">
      <c r="B490" s="76">
        <f t="shared" si="63"/>
        <v>0</v>
      </c>
      <c r="C490" s="83">
        <f t="shared" si="64"/>
        <v>0</v>
      </c>
      <c r="D490" s="41">
        <f t="shared" si="59"/>
        <v>0</v>
      </c>
      <c r="E490" s="66">
        <f t="shared" si="60"/>
        <v>0</v>
      </c>
      <c r="F490" s="90">
        <f t="shared" si="61"/>
        <v>0</v>
      </c>
      <c r="G490" s="90"/>
      <c r="H490" s="40">
        <f t="shared" si="65"/>
        <v>0</v>
      </c>
      <c r="I490" s="66">
        <f t="shared" si="62"/>
        <v>0</v>
      </c>
      <c r="O490" s="43"/>
      <c r="P490" s="2"/>
      <c r="Q490" s="43"/>
      <c r="R490" s="2"/>
    </row>
    <row r="491" spans="2:18" x14ac:dyDescent="0.35">
      <c r="B491" s="76">
        <f t="shared" si="63"/>
        <v>0</v>
      </c>
      <c r="C491" s="83">
        <f t="shared" si="64"/>
        <v>0</v>
      </c>
      <c r="D491" s="41">
        <f t="shared" si="59"/>
        <v>0</v>
      </c>
      <c r="E491" s="66">
        <f t="shared" si="60"/>
        <v>0</v>
      </c>
      <c r="F491" s="90">
        <f t="shared" si="61"/>
        <v>0</v>
      </c>
      <c r="G491" s="90"/>
      <c r="H491" s="40">
        <f t="shared" si="65"/>
        <v>0</v>
      </c>
      <c r="I491" s="66">
        <f t="shared" si="62"/>
        <v>0</v>
      </c>
      <c r="O491" s="43"/>
      <c r="P491" s="2"/>
      <c r="Q491" s="43"/>
      <c r="R491" s="2"/>
    </row>
    <row r="492" spans="2:18" x14ac:dyDescent="0.35">
      <c r="B492" s="76">
        <f t="shared" si="63"/>
        <v>0</v>
      </c>
      <c r="C492" s="83">
        <f t="shared" si="64"/>
        <v>0</v>
      </c>
      <c r="D492" s="41">
        <f t="shared" si="59"/>
        <v>0</v>
      </c>
      <c r="E492" s="66">
        <f t="shared" si="60"/>
        <v>0</v>
      </c>
      <c r="F492" s="90">
        <f t="shared" si="61"/>
        <v>0</v>
      </c>
      <c r="G492" s="90"/>
      <c r="H492" s="40">
        <f t="shared" si="65"/>
        <v>0</v>
      </c>
      <c r="I492" s="66">
        <f t="shared" si="62"/>
        <v>0</v>
      </c>
      <c r="O492" s="43"/>
      <c r="P492" s="2"/>
      <c r="Q492" s="43"/>
      <c r="R492" s="2"/>
    </row>
    <row r="493" spans="2:18" x14ac:dyDescent="0.35">
      <c r="B493" s="76">
        <f t="shared" si="63"/>
        <v>0</v>
      </c>
      <c r="C493" s="83">
        <f t="shared" si="64"/>
        <v>0</v>
      </c>
      <c r="D493" s="41">
        <f t="shared" si="59"/>
        <v>0</v>
      </c>
      <c r="E493" s="66">
        <f t="shared" si="60"/>
        <v>0</v>
      </c>
      <c r="F493" s="90">
        <f t="shared" si="61"/>
        <v>0</v>
      </c>
      <c r="G493" s="90"/>
      <c r="H493" s="40">
        <f t="shared" si="65"/>
        <v>0</v>
      </c>
      <c r="I493" s="66">
        <f t="shared" si="62"/>
        <v>0</v>
      </c>
      <c r="O493" s="43"/>
      <c r="P493" s="2"/>
      <c r="Q493" s="43"/>
      <c r="R493" s="2"/>
    </row>
    <row r="494" spans="2:18" x14ac:dyDescent="0.35">
      <c r="B494" s="76">
        <f t="shared" si="63"/>
        <v>0</v>
      </c>
      <c r="C494" s="83">
        <f t="shared" si="64"/>
        <v>0</v>
      </c>
      <c r="D494" s="41">
        <f t="shared" si="59"/>
        <v>0</v>
      </c>
      <c r="E494" s="66">
        <f t="shared" si="60"/>
        <v>0</v>
      </c>
      <c r="F494" s="90">
        <f t="shared" si="61"/>
        <v>0</v>
      </c>
      <c r="G494" s="90"/>
      <c r="H494" s="40">
        <f t="shared" si="65"/>
        <v>0</v>
      </c>
      <c r="I494" s="66">
        <f t="shared" si="62"/>
        <v>0</v>
      </c>
      <c r="O494" s="43"/>
      <c r="P494" s="2"/>
      <c r="Q494" s="43"/>
      <c r="R494" s="2"/>
    </row>
    <row r="495" spans="2:18" x14ac:dyDescent="0.35">
      <c r="B495" s="76">
        <f t="shared" si="63"/>
        <v>0</v>
      </c>
      <c r="C495" s="83">
        <f t="shared" si="64"/>
        <v>0</v>
      </c>
      <c r="D495" s="41">
        <f t="shared" si="59"/>
        <v>0</v>
      </c>
      <c r="E495" s="66">
        <f t="shared" si="60"/>
        <v>0</v>
      </c>
      <c r="F495" s="90">
        <f t="shared" si="61"/>
        <v>0</v>
      </c>
      <c r="G495" s="90"/>
      <c r="H495" s="40">
        <f t="shared" si="65"/>
        <v>0</v>
      </c>
      <c r="I495" s="66">
        <f t="shared" si="62"/>
        <v>0</v>
      </c>
      <c r="O495" s="43"/>
      <c r="P495" s="2"/>
      <c r="Q495" s="43"/>
      <c r="R495" s="2"/>
    </row>
    <row r="496" spans="2:18" x14ac:dyDescent="0.35">
      <c r="B496" s="76">
        <f t="shared" si="63"/>
        <v>0</v>
      </c>
      <c r="C496" s="83">
        <f t="shared" si="64"/>
        <v>0</v>
      </c>
      <c r="D496" s="41">
        <f t="shared" si="59"/>
        <v>0</v>
      </c>
      <c r="E496" s="66">
        <f t="shared" si="60"/>
        <v>0</v>
      </c>
      <c r="F496" s="90">
        <f t="shared" si="61"/>
        <v>0</v>
      </c>
      <c r="G496" s="90"/>
      <c r="H496" s="40">
        <f t="shared" si="65"/>
        <v>0</v>
      </c>
      <c r="I496" s="66">
        <f t="shared" si="62"/>
        <v>0</v>
      </c>
      <c r="O496" s="43"/>
      <c r="P496" s="2"/>
      <c r="Q496" s="43"/>
      <c r="R496" s="2"/>
    </row>
    <row r="497" spans="2:18" x14ac:dyDescent="0.35">
      <c r="B497" s="76">
        <f t="shared" si="63"/>
        <v>0</v>
      </c>
      <c r="C497" s="83">
        <f t="shared" si="64"/>
        <v>0</v>
      </c>
      <c r="D497" s="41">
        <f t="shared" si="59"/>
        <v>0</v>
      </c>
      <c r="E497" s="66">
        <f t="shared" si="60"/>
        <v>0</v>
      </c>
      <c r="F497" s="90">
        <f t="shared" si="61"/>
        <v>0</v>
      </c>
      <c r="G497" s="90"/>
      <c r="H497" s="40">
        <f t="shared" si="65"/>
        <v>0</v>
      </c>
      <c r="I497" s="66">
        <f t="shared" si="62"/>
        <v>0</v>
      </c>
      <c r="O497" s="43"/>
      <c r="P497" s="2"/>
      <c r="Q497" s="43"/>
      <c r="R497" s="2"/>
    </row>
    <row r="498" spans="2:18" x14ac:dyDescent="0.35">
      <c r="B498" s="76">
        <f t="shared" si="63"/>
        <v>0</v>
      </c>
      <c r="C498" s="83">
        <f t="shared" si="64"/>
        <v>0</v>
      </c>
      <c r="D498" s="41">
        <f t="shared" si="59"/>
        <v>0</v>
      </c>
      <c r="E498" s="66">
        <f t="shared" si="60"/>
        <v>0</v>
      </c>
      <c r="F498" s="90">
        <f t="shared" si="61"/>
        <v>0</v>
      </c>
      <c r="G498" s="90"/>
      <c r="H498" s="40">
        <f t="shared" si="65"/>
        <v>0</v>
      </c>
      <c r="I498" s="66">
        <f t="shared" si="62"/>
        <v>0</v>
      </c>
      <c r="O498" s="43"/>
      <c r="P498" s="2"/>
      <c r="Q498" s="43"/>
      <c r="R498" s="2"/>
    </row>
    <row r="499" spans="2:18" x14ac:dyDescent="0.35">
      <c r="B499" s="76">
        <f t="shared" si="63"/>
        <v>0</v>
      </c>
      <c r="C499" s="83">
        <f t="shared" si="64"/>
        <v>0</v>
      </c>
      <c r="D499" s="41">
        <f t="shared" si="59"/>
        <v>0</v>
      </c>
      <c r="E499" s="66">
        <f t="shared" si="60"/>
        <v>0</v>
      </c>
      <c r="F499" s="90">
        <f t="shared" si="61"/>
        <v>0</v>
      </c>
      <c r="G499" s="90"/>
      <c r="H499" s="40">
        <f t="shared" si="65"/>
        <v>0</v>
      </c>
      <c r="I499" s="66">
        <f t="shared" si="62"/>
        <v>0</v>
      </c>
      <c r="O499" s="43"/>
      <c r="P499" s="2"/>
      <c r="Q499" s="43"/>
      <c r="R499" s="2"/>
    </row>
    <row r="500" spans="2:18" x14ac:dyDescent="0.35">
      <c r="B500" s="76">
        <f t="shared" si="63"/>
        <v>0</v>
      </c>
      <c r="C500" s="83">
        <f t="shared" si="64"/>
        <v>0</v>
      </c>
      <c r="D500" s="41">
        <f t="shared" si="59"/>
        <v>0</v>
      </c>
      <c r="E500" s="66">
        <f t="shared" si="60"/>
        <v>0</v>
      </c>
      <c r="F500" s="90">
        <f t="shared" si="61"/>
        <v>0</v>
      </c>
      <c r="G500" s="90"/>
      <c r="H500" s="40">
        <f t="shared" si="65"/>
        <v>0</v>
      </c>
      <c r="I500" s="66">
        <f t="shared" si="62"/>
        <v>0</v>
      </c>
      <c r="O500" s="43"/>
      <c r="P500" s="2"/>
      <c r="Q500" s="43"/>
      <c r="R500" s="2"/>
    </row>
    <row r="501" spans="2:18" x14ac:dyDescent="0.35">
      <c r="C501" s="33"/>
      <c r="G501" s="33"/>
      <c r="H501" s="33"/>
      <c r="I501" s="35"/>
    </row>
    <row r="502" spans="2:18" x14ac:dyDescent="0.35">
      <c r="I502" s="4"/>
    </row>
    <row r="503" spans="2:18" x14ac:dyDescent="0.35">
      <c r="I503" s="4"/>
      <c r="J503" s="4"/>
    </row>
    <row r="504" spans="2:18" x14ac:dyDescent="0.35">
      <c r="I504" s="4"/>
      <c r="J504" s="4"/>
    </row>
    <row r="505" spans="2:18" x14ac:dyDescent="0.35">
      <c r="I505" s="4"/>
      <c r="J505" s="4"/>
    </row>
    <row r="506" spans="2:18" x14ac:dyDescent="0.35">
      <c r="I506" s="4"/>
      <c r="J506" s="4"/>
    </row>
  </sheetData>
  <sheetProtection algorithmName="SHA-512" hashValue="kpJXCPersIP/xAuju9CD7MWBRuzZ2wFNo+mV7H7mCbZ6vDfo0Bhcwp2E9t3kfHLD2jDyCAJkjl/cDCbnML8tRA==" saltValue="NP0jsjRtCBqDHppFxqBVuQ==" spinCount="100000" sheet="1" objects="1" scenarios="1"/>
  <mergeCells count="505">
    <mergeCell ref="F26:G26"/>
    <mergeCell ref="N13:O13"/>
    <mergeCell ref="F9:G9"/>
    <mergeCell ref="B11:D11"/>
    <mergeCell ref="B12:D12"/>
    <mergeCell ref="B13:D13"/>
    <mergeCell ref="G12:I13"/>
    <mergeCell ref="B9:D9"/>
    <mergeCell ref="F20:G20"/>
    <mergeCell ref="F21:G21"/>
    <mergeCell ref="F22:G22"/>
    <mergeCell ref="F23:G23"/>
    <mergeCell ref="F24:G24"/>
    <mergeCell ref="F25:G25"/>
    <mergeCell ref="B16:D16"/>
    <mergeCell ref="B1:E1"/>
    <mergeCell ref="F1:I1"/>
    <mergeCell ref="N10:O10"/>
    <mergeCell ref="B8:D8"/>
    <mergeCell ref="N11:O11"/>
    <mergeCell ref="N12:O12"/>
    <mergeCell ref="B19:J19"/>
    <mergeCell ref="B18:J18"/>
    <mergeCell ref="B14:D14"/>
    <mergeCell ref="B15:D15"/>
    <mergeCell ref="C3:E3"/>
    <mergeCell ref="C5:E5"/>
    <mergeCell ref="C6:E6"/>
    <mergeCell ref="C4:E4"/>
    <mergeCell ref="B17:D17"/>
    <mergeCell ref="B2:I2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F42:G42"/>
    <mergeCell ref="F43:G43"/>
    <mergeCell ref="F44:G44"/>
    <mergeCell ref="F45:G45"/>
    <mergeCell ref="F46:G46"/>
    <mergeCell ref="F37:G37"/>
    <mergeCell ref="F38:G38"/>
    <mergeCell ref="F39:G39"/>
    <mergeCell ref="F40:G40"/>
    <mergeCell ref="F41:G41"/>
    <mergeCell ref="F52:G52"/>
    <mergeCell ref="F53:G53"/>
    <mergeCell ref="F54:G54"/>
    <mergeCell ref="F55:G55"/>
    <mergeCell ref="F56:G56"/>
    <mergeCell ref="F47:G47"/>
    <mergeCell ref="F48:G48"/>
    <mergeCell ref="F49:G49"/>
    <mergeCell ref="F50:G50"/>
    <mergeCell ref="F51:G51"/>
    <mergeCell ref="F62:G62"/>
    <mergeCell ref="F63:G63"/>
    <mergeCell ref="F64:G64"/>
    <mergeCell ref="F65:G65"/>
    <mergeCell ref="F66:G66"/>
    <mergeCell ref="F57:G57"/>
    <mergeCell ref="F58:G58"/>
    <mergeCell ref="F59:G59"/>
    <mergeCell ref="F60:G60"/>
    <mergeCell ref="F61:G61"/>
    <mergeCell ref="F72:G72"/>
    <mergeCell ref="F73:G73"/>
    <mergeCell ref="F74:G74"/>
    <mergeCell ref="F75:G75"/>
    <mergeCell ref="F76:G76"/>
    <mergeCell ref="F67:G67"/>
    <mergeCell ref="F68:G68"/>
    <mergeCell ref="F69:G69"/>
    <mergeCell ref="F70:G70"/>
    <mergeCell ref="F71:G71"/>
    <mergeCell ref="F87:G87"/>
    <mergeCell ref="F88:G88"/>
    <mergeCell ref="F81:G81"/>
    <mergeCell ref="F82:G82"/>
    <mergeCell ref="F83:G83"/>
    <mergeCell ref="F84:G84"/>
    <mergeCell ref="F85:G85"/>
    <mergeCell ref="F77:G77"/>
    <mergeCell ref="F78:G78"/>
    <mergeCell ref="F79:G79"/>
    <mergeCell ref="F80:G80"/>
    <mergeCell ref="F86:G86"/>
    <mergeCell ref="F94:G94"/>
    <mergeCell ref="F95:G95"/>
    <mergeCell ref="F96:G96"/>
    <mergeCell ref="F97:G97"/>
    <mergeCell ref="F98:G98"/>
    <mergeCell ref="F89:G89"/>
    <mergeCell ref="F90:G90"/>
    <mergeCell ref="F91:G91"/>
    <mergeCell ref="F92:G92"/>
    <mergeCell ref="F93:G93"/>
    <mergeCell ref="F104:G104"/>
    <mergeCell ref="F105:G105"/>
    <mergeCell ref="F106:G106"/>
    <mergeCell ref="F107:G107"/>
    <mergeCell ref="F108:G108"/>
    <mergeCell ref="F99:G99"/>
    <mergeCell ref="F100:G100"/>
    <mergeCell ref="F101:G101"/>
    <mergeCell ref="F102:G102"/>
    <mergeCell ref="F103:G103"/>
    <mergeCell ref="F114:G114"/>
    <mergeCell ref="F115:G115"/>
    <mergeCell ref="F116:G116"/>
    <mergeCell ref="F117:G117"/>
    <mergeCell ref="F118:G118"/>
    <mergeCell ref="F109:G109"/>
    <mergeCell ref="F110:G110"/>
    <mergeCell ref="F111:G111"/>
    <mergeCell ref="F112:G112"/>
    <mergeCell ref="F113:G113"/>
    <mergeCell ref="F124:G124"/>
    <mergeCell ref="F125:G125"/>
    <mergeCell ref="F126:G126"/>
    <mergeCell ref="F127:G127"/>
    <mergeCell ref="F128:G128"/>
    <mergeCell ref="F119:G119"/>
    <mergeCell ref="F120:G120"/>
    <mergeCell ref="F121:G121"/>
    <mergeCell ref="F122:G122"/>
    <mergeCell ref="F123:G123"/>
    <mergeCell ref="F134:G134"/>
    <mergeCell ref="F135:G135"/>
    <mergeCell ref="F136:G136"/>
    <mergeCell ref="F137:G137"/>
    <mergeCell ref="F138:G138"/>
    <mergeCell ref="F129:G129"/>
    <mergeCell ref="F130:G130"/>
    <mergeCell ref="F131:G131"/>
    <mergeCell ref="F132:G132"/>
    <mergeCell ref="F133:G133"/>
    <mergeCell ref="F144:G144"/>
    <mergeCell ref="F145:G145"/>
    <mergeCell ref="F146:G146"/>
    <mergeCell ref="F147:G147"/>
    <mergeCell ref="F148:G148"/>
    <mergeCell ref="F139:G139"/>
    <mergeCell ref="F140:G140"/>
    <mergeCell ref="F141:G141"/>
    <mergeCell ref="F142:G142"/>
    <mergeCell ref="F143:G143"/>
    <mergeCell ref="F154:G154"/>
    <mergeCell ref="F155:G155"/>
    <mergeCell ref="F156:G156"/>
    <mergeCell ref="F157:G157"/>
    <mergeCell ref="F158:G158"/>
    <mergeCell ref="F149:G149"/>
    <mergeCell ref="F150:G150"/>
    <mergeCell ref="F151:G151"/>
    <mergeCell ref="F152:G152"/>
    <mergeCell ref="F153:G153"/>
    <mergeCell ref="F164:G164"/>
    <mergeCell ref="F165:G165"/>
    <mergeCell ref="F166:G166"/>
    <mergeCell ref="F167:G167"/>
    <mergeCell ref="F168:G168"/>
    <mergeCell ref="F159:G159"/>
    <mergeCell ref="F160:G160"/>
    <mergeCell ref="F161:G161"/>
    <mergeCell ref="F162:G162"/>
    <mergeCell ref="F163:G163"/>
    <mergeCell ref="F174:G174"/>
    <mergeCell ref="F175:G175"/>
    <mergeCell ref="F176:G176"/>
    <mergeCell ref="F177:G177"/>
    <mergeCell ref="F178:G178"/>
    <mergeCell ref="F169:G169"/>
    <mergeCell ref="F170:G170"/>
    <mergeCell ref="F171:G171"/>
    <mergeCell ref="F172:G172"/>
    <mergeCell ref="F173:G173"/>
    <mergeCell ref="F184:G184"/>
    <mergeCell ref="F185:G185"/>
    <mergeCell ref="F186:G186"/>
    <mergeCell ref="F187:G187"/>
    <mergeCell ref="F188:G188"/>
    <mergeCell ref="F179:G179"/>
    <mergeCell ref="F180:G180"/>
    <mergeCell ref="F181:G181"/>
    <mergeCell ref="F182:G182"/>
    <mergeCell ref="F183:G183"/>
    <mergeCell ref="F194:G194"/>
    <mergeCell ref="F195:G195"/>
    <mergeCell ref="F196:G196"/>
    <mergeCell ref="F197:G197"/>
    <mergeCell ref="F198:G198"/>
    <mergeCell ref="F189:G189"/>
    <mergeCell ref="F190:G190"/>
    <mergeCell ref="F191:G191"/>
    <mergeCell ref="F192:G192"/>
    <mergeCell ref="F193:G193"/>
    <mergeCell ref="F204:G204"/>
    <mergeCell ref="F205:G205"/>
    <mergeCell ref="F206:G206"/>
    <mergeCell ref="F207:G207"/>
    <mergeCell ref="F208:G208"/>
    <mergeCell ref="F199:G199"/>
    <mergeCell ref="F200:G200"/>
    <mergeCell ref="F201:G201"/>
    <mergeCell ref="F202:G202"/>
    <mergeCell ref="F203:G203"/>
    <mergeCell ref="F214:G214"/>
    <mergeCell ref="F215:G215"/>
    <mergeCell ref="F216:G216"/>
    <mergeCell ref="F217:G217"/>
    <mergeCell ref="F218:G218"/>
    <mergeCell ref="F209:G209"/>
    <mergeCell ref="F210:G210"/>
    <mergeCell ref="F211:G211"/>
    <mergeCell ref="F212:G212"/>
    <mergeCell ref="F213:G213"/>
    <mergeCell ref="F224:G224"/>
    <mergeCell ref="F225:G225"/>
    <mergeCell ref="F226:G226"/>
    <mergeCell ref="F227:G227"/>
    <mergeCell ref="F228:G228"/>
    <mergeCell ref="F219:G219"/>
    <mergeCell ref="F220:G220"/>
    <mergeCell ref="F221:G221"/>
    <mergeCell ref="F222:G222"/>
    <mergeCell ref="F223:G223"/>
    <mergeCell ref="F234:G234"/>
    <mergeCell ref="F235:G235"/>
    <mergeCell ref="F236:G236"/>
    <mergeCell ref="F237:G237"/>
    <mergeCell ref="F238:G238"/>
    <mergeCell ref="F229:G229"/>
    <mergeCell ref="F230:G230"/>
    <mergeCell ref="F231:G231"/>
    <mergeCell ref="F232:G232"/>
    <mergeCell ref="F233:G233"/>
    <mergeCell ref="F244:G244"/>
    <mergeCell ref="F245:G245"/>
    <mergeCell ref="F246:G246"/>
    <mergeCell ref="F247:G247"/>
    <mergeCell ref="F248:G248"/>
    <mergeCell ref="F239:G239"/>
    <mergeCell ref="F240:G240"/>
    <mergeCell ref="F241:G241"/>
    <mergeCell ref="F242:G242"/>
    <mergeCell ref="F243:G243"/>
    <mergeCell ref="F254:G254"/>
    <mergeCell ref="F255:G255"/>
    <mergeCell ref="F256:G256"/>
    <mergeCell ref="F257:G257"/>
    <mergeCell ref="F258:G258"/>
    <mergeCell ref="F249:G249"/>
    <mergeCell ref="F250:G250"/>
    <mergeCell ref="F251:G251"/>
    <mergeCell ref="F252:G252"/>
    <mergeCell ref="F253:G253"/>
    <mergeCell ref="F264:G264"/>
    <mergeCell ref="F265:G265"/>
    <mergeCell ref="F266:G266"/>
    <mergeCell ref="F267:G267"/>
    <mergeCell ref="F268:G268"/>
    <mergeCell ref="F259:G259"/>
    <mergeCell ref="F260:G260"/>
    <mergeCell ref="F261:G261"/>
    <mergeCell ref="F262:G262"/>
    <mergeCell ref="F263:G263"/>
    <mergeCell ref="F274:G274"/>
    <mergeCell ref="F275:G275"/>
    <mergeCell ref="F276:G276"/>
    <mergeCell ref="F277:G277"/>
    <mergeCell ref="F278:G278"/>
    <mergeCell ref="F269:G269"/>
    <mergeCell ref="F270:G270"/>
    <mergeCell ref="F271:G271"/>
    <mergeCell ref="F272:G272"/>
    <mergeCell ref="F273:G273"/>
    <mergeCell ref="F284:G284"/>
    <mergeCell ref="F285:G285"/>
    <mergeCell ref="F286:G286"/>
    <mergeCell ref="F287:G287"/>
    <mergeCell ref="F288:G288"/>
    <mergeCell ref="F279:G279"/>
    <mergeCell ref="F280:G280"/>
    <mergeCell ref="F281:G281"/>
    <mergeCell ref="F282:G282"/>
    <mergeCell ref="F283:G283"/>
    <mergeCell ref="F294:G294"/>
    <mergeCell ref="F295:G295"/>
    <mergeCell ref="F296:G296"/>
    <mergeCell ref="F297:G297"/>
    <mergeCell ref="F298:G298"/>
    <mergeCell ref="F289:G289"/>
    <mergeCell ref="F290:G290"/>
    <mergeCell ref="F291:G291"/>
    <mergeCell ref="F292:G292"/>
    <mergeCell ref="F293:G293"/>
    <mergeCell ref="F304:G304"/>
    <mergeCell ref="F305:G305"/>
    <mergeCell ref="F306:G306"/>
    <mergeCell ref="F307:G307"/>
    <mergeCell ref="F308:G308"/>
    <mergeCell ref="F299:G299"/>
    <mergeCell ref="F300:G300"/>
    <mergeCell ref="F301:G301"/>
    <mergeCell ref="F302:G302"/>
    <mergeCell ref="F303:G303"/>
    <mergeCell ref="F314:G314"/>
    <mergeCell ref="F315:G315"/>
    <mergeCell ref="F316:G316"/>
    <mergeCell ref="F317:G317"/>
    <mergeCell ref="F318:G318"/>
    <mergeCell ref="F309:G309"/>
    <mergeCell ref="F310:G310"/>
    <mergeCell ref="F311:G311"/>
    <mergeCell ref="F312:G312"/>
    <mergeCell ref="F313:G313"/>
    <mergeCell ref="F324:G324"/>
    <mergeCell ref="F325:G325"/>
    <mergeCell ref="F326:G326"/>
    <mergeCell ref="F327:G327"/>
    <mergeCell ref="F328:G328"/>
    <mergeCell ref="F319:G319"/>
    <mergeCell ref="F320:G320"/>
    <mergeCell ref="F321:G321"/>
    <mergeCell ref="F322:G322"/>
    <mergeCell ref="F323:G323"/>
    <mergeCell ref="F334:G334"/>
    <mergeCell ref="F335:G335"/>
    <mergeCell ref="F336:G336"/>
    <mergeCell ref="F337:G337"/>
    <mergeCell ref="F338:G338"/>
    <mergeCell ref="F329:G329"/>
    <mergeCell ref="F330:G330"/>
    <mergeCell ref="F331:G331"/>
    <mergeCell ref="F332:G332"/>
    <mergeCell ref="F333:G333"/>
    <mergeCell ref="F344:G344"/>
    <mergeCell ref="F345:G345"/>
    <mergeCell ref="F346:G346"/>
    <mergeCell ref="F347:G347"/>
    <mergeCell ref="F348:G348"/>
    <mergeCell ref="F339:G339"/>
    <mergeCell ref="F340:G340"/>
    <mergeCell ref="F341:G341"/>
    <mergeCell ref="F342:G342"/>
    <mergeCell ref="F343:G343"/>
    <mergeCell ref="F354:G354"/>
    <mergeCell ref="F355:G355"/>
    <mergeCell ref="F356:G356"/>
    <mergeCell ref="F357:G357"/>
    <mergeCell ref="F358:G358"/>
    <mergeCell ref="F349:G349"/>
    <mergeCell ref="F350:G350"/>
    <mergeCell ref="F351:G351"/>
    <mergeCell ref="F352:G352"/>
    <mergeCell ref="F353:G353"/>
    <mergeCell ref="F364:G364"/>
    <mergeCell ref="F365:G365"/>
    <mergeCell ref="F366:G366"/>
    <mergeCell ref="F367:G367"/>
    <mergeCell ref="F368:G368"/>
    <mergeCell ref="F359:G359"/>
    <mergeCell ref="F360:G360"/>
    <mergeCell ref="F361:G361"/>
    <mergeCell ref="F362:G362"/>
    <mergeCell ref="F363:G363"/>
    <mergeCell ref="F374:G374"/>
    <mergeCell ref="F375:G375"/>
    <mergeCell ref="F376:G376"/>
    <mergeCell ref="F377:G377"/>
    <mergeCell ref="F378:G378"/>
    <mergeCell ref="F369:G369"/>
    <mergeCell ref="F370:G370"/>
    <mergeCell ref="F371:G371"/>
    <mergeCell ref="F372:G372"/>
    <mergeCell ref="F373:G373"/>
    <mergeCell ref="F384:G384"/>
    <mergeCell ref="F385:G385"/>
    <mergeCell ref="F386:G386"/>
    <mergeCell ref="F387:G387"/>
    <mergeCell ref="F388:G388"/>
    <mergeCell ref="F379:G379"/>
    <mergeCell ref="F380:G380"/>
    <mergeCell ref="F381:G381"/>
    <mergeCell ref="F382:G382"/>
    <mergeCell ref="F383:G383"/>
    <mergeCell ref="F394:G394"/>
    <mergeCell ref="F395:G395"/>
    <mergeCell ref="F396:G396"/>
    <mergeCell ref="F397:G397"/>
    <mergeCell ref="F398:G398"/>
    <mergeCell ref="F389:G389"/>
    <mergeCell ref="F390:G390"/>
    <mergeCell ref="F391:G391"/>
    <mergeCell ref="F392:G392"/>
    <mergeCell ref="F393:G393"/>
    <mergeCell ref="F404:G404"/>
    <mergeCell ref="F405:G405"/>
    <mergeCell ref="F406:G406"/>
    <mergeCell ref="F407:G407"/>
    <mergeCell ref="F408:G408"/>
    <mergeCell ref="F399:G399"/>
    <mergeCell ref="F400:G400"/>
    <mergeCell ref="F401:G401"/>
    <mergeCell ref="F402:G402"/>
    <mergeCell ref="F403:G403"/>
    <mergeCell ref="F414:G414"/>
    <mergeCell ref="F415:G415"/>
    <mergeCell ref="F416:G416"/>
    <mergeCell ref="F417:G417"/>
    <mergeCell ref="F418:G418"/>
    <mergeCell ref="F409:G409"/>
    <mergeCell ref="F410:G410"/>
    <mergeCell ref="F411:G411"/>
    <mergeCell ref="F412:G412"/>
    <mergeCell ref="F413:G413"/>
    <mergeCell ref="F424:G424"/>
    <mergeCell ref="F425:G425"/>
    <mergeCell ref="F426:G426"/>
    <mergeCell ref="F427:G427"/>
    <mergeCell ref="F428:G428"/>
    <mergeCell ref="F419:G419"/>
    <mergeCell ref="F420:G420"/>
    <mergeCell ref="F421:G421"/>
    <mergeCell ref="F422:G422"/>
    <mergeCell ref="F423:G423"/>
    <mergeCell ref="F434:G434"/>
    <mergeCell ref="F435:G435"/>
    <mergeCell ref="F436:G436"/>
    <mergeCell ref="F437:G437"/>
    <mergeCell ref="F438:G438"/>
    <mergeCell ref="F429:G429"/>
    <mergeCell ref="F430:G430"/>
    <mergeCell ref="F431:G431"/>
    <mergeCell ref="F432:G432"/>
    <mergeCell ref="F433:G433"/>
    <mergeCell ref="F444:G444"/>
    <mergeCell ref="F445:G445"/>
    <mergeCell ref="F446:G446"/>
    <mergeCell ref="F447:G447"/>
    <mergeCell ref="F448:G448"/>
    <mergeCell ref="F439:G439"/>
    <mergeCell ref="F440:G440"/>
    <mergeCell ref="F441:G441"/>
    <mergeCell ref="F442:G442"/>
    <mergeCell ref="F443:G443"/>
    <mergeCell ref="F454:G454"/>
    <mergeCell ref="F455:G455"/>
    <mergeCell ref="F456:G456"/>
    <mergeCell ref="F457:G457"/>
    <mergeCell ref="F458:G458"/>
    <mergeCell ref="F449:G449"/>
    <mergeCell ref="F450:G450"/>
    <mergeCell ref="F451:G451"/>
    <mergeCell ref="F452:G452"/>
    <mergeCell ref="F453:G453"/>
    <mergeCell ref="F464:G464"/>
    <mergeCell ref="F465:G465"/>
    <mergeCell ref="F466:G466"/>
    <mergeCell ref="F467:G467"/>
    <mergeCell ref="F468:G468"/>
    <mergeCell ref="F459:G459"/>
    <mergeCell ref="F460:G460"/>
    <mergeCell ref="F461:G461"/>
    <mergeCell ref="F462:G462"/>
    <mergeCell ref="F463:G463"/>
    <mergeCell ref="F474:G474"/>
    <mergeCell ref="F475:G475"/>
    <mergeCell ref="F476:G476"/>
    <mergeCell ref="F477:G477"/>
    <mergeCell ref="F478:G478"/>
    <mergeCell ref="F469:G469"/>
    <mergeCell ref="F470:G470"/>
    <mergeCell ref="F471:G471"/>
    <mergeCell ref="F472:G472"/>
    <mergeCell ref="F473:G473"/>
    <mergeCell ref="F484:G484"/>
    <mergeCell ref="F485:G485"/>
    <mergeCell ref="F486:G486"/>
    <mergeCell ref="F487:G487"/>
    <mergeCell ref="F488:G488"/>
    <mergeCell ref="F479:G479"/>
    <mergeCell ref="F480:G480"/>
    <mergeCell ref="F481:G481"/>
    <mergeCell ref="F482:G482"/>
    <mergeCell ref="F483:G483"/>
    <mergeCell ref="F499:G499"/>
    <mergeCell ref="F500:G500"/>
    <mergeCell ref="F494:G494"/>
    <mergeCell ref="F495:G495"/>
    <mergeCell ref="F496:G496"/>
    <mergeCell ref="F497:G497"/>
    <mergeCell ref="F498:G498"/>
    <mergeCell ref="F489:G489"/>
    <mergeCell ref="F490:G490"/>
    <mergeCell ref="F491:G491"/>
    <mergeCell ref="F492:G492"/>
    <mergeCell ref="F493:G493"/>
  </mergeCells>
  <phoneticPr fontId="19" type="noConversion"/>
  <conditionalFormatting sqref="B14:E14">
    <cfRule type="expression" dxfId="9" priority="3">
      <formula>OR($E$14&lt;$P$15,$E$14&gt;$P$16)</formula>
    </cfRule>
  </conditionalFormatting>
  <conditionalFormatting sqref="B15:E15">
    <cfRule type="expression" dxfId="8" priority="2">
      <formula>$E$15&lt;$P$17</formula>
    </cfRule>
  </conditionalFormatting>
  <conditionalFormatting sqref="B16:E16">
    <cfRule type="expression" dxfId="7" priority="1">
      <formula>$E$16&lt;$P$18</formula>
    </cfRule>
  </conditionalFormatting>
  <conditionalFormatting sqref="B22:I500">
    <cfRule type="expression" dxfId="6" priority="6">
      <formula>$B21&gt;0</formula>
    </cfRule>
  </conditionalFormatting>
  <conditionalFormatting sqref="B21:I500">
    <cfRule type="expression" dxfId="5" priority="4">
      <formula>AND($B20&gt;0,$B21=0)</formula>
    </cfRule>
  </conditionalFormatting>
  <dataValidations count="1">
    <dataValidation type="list" allowBlank="1" showInputMessage="1" showErrorMessage="1" sqref="E8" xr:uid="{00000000-0002-0000-0000-000000000000}">
      <formula1>AllSC</formula1>
    </dataValidation>
  </dataValidations>
  <hyperlinks>
    <hyperlink ref="F9:G9" location="'Metric Staged Storage'!F9" tooltip=" " display="Metric" xr:uid="{00000000-0004-0000-0000-000000000000}"/>
  </hyperlinks>
  <pageMargins left="0.7" right="0.7" top="0.75" bottom="0.75" header="0.3" footer="0.3"/>
  <pageSetup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>
                  <from>
                    <xdr:col>6</xdr:col>
                    <xdr:colOff>476250</xdr:colOff>
                    <xdr:row>14</xdr:row>
                    <xdr:rowOff>12700</xdr:rowOff>
                  </from>
                  <to>
                    <xdr:col>8</xdr:col>
                    <xdr:colOff>374650</xdr:colOff>
                    <xdr:row>15</xdr:row>
                    <xdr:rowOff>101600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 codeName="Sheet2"/>
  <dimension ref="A1:U506"/>
  <sheetViews>
    <sheetView showGridLines="0" showZeros="0" zoomScale="80" zoomScaleNormal="80" workbookViewId="0">
      <selection activeCell="E9" sqref="E9"/>
    </sheetView>
  </sheetViews>
  <sheetFormatPr defaultColWidth="8.81640625" defaultRowHeight="14.5" x14ac:dyDescent="0.35"/>
  <cols>
    <col min="1" max="1" width="1.1796875" style="2" customWidth="1"/>
    <col min="2" max="2" width="17.54296875" style="2" customWidth="1"/>
    <col min="3" max="3" width="15.81640625" style="2" customWidth="1"/>
    <col min="4" max="4" width="17.54296875" style="2" customWidth="1"/>
    <col min="5" max="5" width="17.1796875" style="2" customWidth="1"/>
    <col min="6" max="6" width="3.7265625" style="2" customWidth="1"/>
    <col min="7" max="7" width="14.54296875" style="2" customWidth="1"/>
    <col min="8" max="8" width="18.1796875" style="2" customWidth="1"/>
    <col min="9" max="9" width="18.54296875" style="2" customWidth="1"/>
    <col min="10" max="10" width="12.81640625" style="2" customWidth="1"/>
    <col min="11" max="11" width="11.26953125" style="2" customWidth="1"/>
    <col min="12" max="12" width="0.81640625" style="2" customWidth="1"/>
    <col min="13" max="13" width="10.26953125" style="2" customWidth="1"/>
    <col min="14" max="14" width="9.453125" style="2" customWidth="1"/>
    <col min="15" max="15" width="9.81640625" style="2" customWidth="1"/>
    <col min="16" max="16" width="17.81640625" style="43" customWidth="1"/>
    <col min="17" max="17" width="9" style="2" customWidth="1"/>
    <col min="18" max="18" width="12" style="43" customWidth="1"/>
    <col min="19" max="16384" width="8.81640625" style="2"/>
  </cols>
  <sheetData>
    <row r="1" spans="2:21" ht="27.75" customHeight="1" x14ac:dyDescent="0.35">
      <c r="B1" s="91" t="s">
        <v>0</v>
      </c>
      <c r="C1" s="91"/>
      <c r="D1" s="91"/>
      <c r="E1" s="91"/>
      <c r="F1" s="92" t="s">
        <v>27</v>
      </c>
      <c r="G1" s="92"/>
      <c r="H1" s="92"/>
      <c r="I1" s="92"/>
      <c r="J1" s="56"/>
      <c r="K1" s="56"/>
      <c r="L1" s="56"/>
      <c r="M1" s="56"/>
      <c r="N1" s="15"/>
      <c r="O1" s="15"/>
      <c r="P1" s="44"/>
      <c r="Q1" s="15"/>
      <c r="R1" s="44"/>
      <c r="S1" s="15"/>
    </row>
    <row r="2" spans="2:21" ht="16" customHeight="1" x14ac:dyDescent="0.35">
      <c r="B2" s="125" t="s">
        <v>46</v>
      </c>
      <c r="C2" s="125"/>
      <c r="D2" s="125"/>
      <c r="E2" s="125"/>
      <c r="F2" s="125"/>
      <c r="G2" s="125"/>
      <c r="H2" s="125"/>
      <c r="I2" s="125"/>
      <c r="J2" s="55"/>
      <c r="K2" s="55"/>
      <c r="L2" s="55"/>
      <c r="M2" s="55"/>
      <c r="N2" s="15"/>
      <c r="O2" s="15"/>
      <c r="P2" s="44"/>
      <c r="Q2" s="15"/>
      <c r="R2" s="44"/>
      <c r="S2" s="15"/>
    </row>
    <row r="3" spans="2:21" ht="21" customHeight="1" x14ac:dyDescent="0.45">
      <c r="B3" s="16" t="s">
        <v>1</v>
      </c>
      <c r="C3" s="101"/>
      <c r="D3" s="101"/>
      <c r="E3" s="101"/>
      <c r="F3" s="18"/>
      <c r="G3" s="45"/>
      <c r="H3" s="45"/>
      <c r="I3" s="45"/>
      <c r="J3" s="45"/>
      <c r="K3" s="3"/>
      <c r="L3" s="3"/>
    </row>
    <row r="4" spans="2:21" ht="15" customHeight="1" x14ac:dyDescent="0.35">
      <c r="B4" s="17" t="s">
        <v>16</v>
      </c>
      <c r="C4" s="101"/>
      <c r="D4" s="101"/>
      <c r="E4" s="101"/>
      <c r="F4" s="18"/>
      <c r="G4" s="18"/>
      <c r="H4" s="18"/>
      <c r="I4" s="18"/>
      <c r="J4" s="18"/>
      <c r="K4" s="3"/>
      <c r="L4" s="3"/>
    </row>
    <row r="5" spans="2:21" ht="15.75" customHeight="1" x14ac:dyDescent="0.35">
      <c r="B5" s="19" t="s">
        <v>2</v>
      </c>
      <c r="C5" s="101"/>
      <c r="D5" s="101"/>
      <c r="E5" s="101"/>
      <c r="F5" s="18"/>
      <c r="G5" s="18"/>
      <c r="H5" s="18"/>
      <c r="I5" s="18"/>
      <c r="J5" s="18"/>
      <c r="K5" s="3"/>
      <c r="L5" s="3"/>
      <c r="M5" s="126"/>
      <c r="N5" s="62"/>
      <c r="O5" s="62"/>
      <c r="P5" s="62"/>
      <c r="Q5" s="50"/>
    </row>
    <row r="6" spans="2:21" ht="14.25" customHeight="1" x14ac:dyDescent="0.35">
      <c r="B6" s="19" t="s">
        <v>3</v>
      </c>
      <c r="C6" s="102"/>
      <c r="D6" s="102"/>
      <c r="E6" s="102"/>
      <c r="F6" s="60"/>
      <c r="G6" s="18"/>
      <c r="H6" s="18"/>
      <c r="I6" s="18"/>
      <c r="J6" s="18"/>
      <c r="K6" s="3"/>
      <c r="L6" s="3"/>
      <c r="M6" s="126"/>
      <c r="N6" s="62"/>
      <c r="O6" s="62"/>
      <c r="P6" s="62"/>
      <c r="Q6" s="50"/>
      <c r="R6" s="50"/>
    </row>
    <row r="7" spans="2:21" ht="9.75" customHeight="1" thickBot="1" x14ac:dyDescent="0.4">
      <c r="B7" s="20"/>
      <c r="C7" s="18"/>
      <c r="D7" s="18"/>
      <c r="E7" s="18"/>
      <c r="F7" s="60"/>
      <c r="G7" s="3"/>
      <c r="H7" s="3"/>
      <c r="I7" s="3"/>
      <c r="J7" s="3"/>
      <c r="K7" s="3"/>
      <c r="L7" s="3"/>
      <c r="M7" s="126"/>
      <c r="N7" s="62"/>
      <c r="O7" s="62"/>
      <c r="P7" s="62"/>
      <c r="Q7" s="50"/>
      <c r="R7" s="50"/>
      <c r="S7" s="50"/>
    </row>
    <row r="8" spans="2:21" ht="18.75" customHeight="1" thickBot="1" x14ac:dyDescent="0.4">
      <c r="B8" s="118" t="s">
        <v>15</v>
      </c>
      <c r="C8" s="118"/>
      <c r="D8" s="119"/>
      <c r="E8" s="64" t="s">
        <v>29</v>
      </c>
      <c r="F8" s="61"/>
      <c r="G8" s="21"/>
      <c r="H8" s="21"/>
      <c r="I8" s="21"/>
      <c r="J8" s="21"/>
      <c r="K8" s="21"/>
      <c r="L8" s="21"/>
      <c r="M8" s="126"/>
      <c r="N8" s="62"/>
      <c r="O8" s="62"/>
      <c r="P8" s="62"/>
      <c r="Q8" s="50"/>
      <c r="R8" s="50"/>
      <c r="S8" s="50"/>
    </row>
    <row r="9" spans="2:21" ht="18.75" customHeight="1" thickBot="1" x14ac:dyDescent="0.4">
      <c r="B9" s="109" t="s">
        <v>28</v>
      </c>
      <c r="C9" s="110"/>
      <c r="D9" s="110"/>
      <c r="E9" s="85" t="s">
        <v>5</v>
      </c>
      <c r="F9" s="116" t="s">
        <v>6</v>
      </c>
      <c r="G9" s="117"/>
      <c r="J9" s="47"/>
      <c r="K9" s="22"/>
      <c r="L9" s="22"/>
      <c r="M9" s="126"/>
      <c r="N9" s="62"/>
      <c r="O9" s="127" t="s">
        <v>9</v>
      </c>
      <c r="P9" s="128" t="str">
        <f>IF(F9="Imperial","inches","mm")</f>
        <v>mm</v>
      </c>
      <c r="Q9" s="84"/>
      <c r="R9" s="49"/>
      <c r="S9" s="49"/>
    </row>
    <row r="10" spans="2:21" ht="15.75" customHeight="1" thickBot="1" x14ac:dyDescent="0.4">
      <c r="B10" s="24"/>
      <c r="C10" s="24"/>
      <c r="D10" s="24"/>
      <c r="E10" s="63"/>
      <c r="F10" s="52"/>
      <c r="J10" s="48"/>
      <c r="K10" s="23"/>
      <c r="L10" s="46"/>
      <c r="M10" s="126"/>
      <c r="N10" s="129" t="s">
        <v>10</v>
      </c>
      <c r="O10" s="129"/>
      <c r="P10" s="130">
        <f>IF(E8="SC-44",1117,       IF(E8="SC-18",  456.6,  863))</f>
        <v>456.6</v>
      </c>
      <c r="Q10" s="51"/>
      <c r="R10" s="50"/>
      <c r="S10" s="50"/>
    </row>
    <row r="11" spans="2:21" ht="15.75" customHeight="1" thickBot="1" x14ac:dyDescent="0.4">
      <c r="B11" s="98" t="s">
        <v>13</v>
      </c>
      <c r="C11" s="99"/>
      <c r="D11" s="100"/>
      <c r="E11" s="37">
        <v>1</v>
      </c>
      <c r="F11" s="26"/>
      <c r="G11" s="22"/>
      <c r="H11" s="22"/>
      <c r="I11" s="22"/>
      <c r="J11" s="22"/>
      <c r="K11" s="22"/>
      <c r="L11" s="22"/>
      <c r="M11" s="126"/>
      <c r="N11" s="129" t="s">
        <v>11</v>
      </c>
      <c r="O11" s="129"/>
      <c r="P11" s="130">
        <f>IF(E8="SC-44",1981,     IF(E8="SC-18", 965, 1524))</f>
        <v>965</v>
      </c>
      <c r="Q11" s="51"/>
      <c r="R11" s="50"/>
      <c r="S11" s="50"/>
    </row>
    <row r="12" spans="2:21" ht="15" customHeight="1" thickBot="1" x14ac:dyDescent="0.4">
      <c r="B12" s="98" t="s">
        <v>18</v>
      </c>
      <c r="C12" s="99"/>
      <c r="D12" s="100"/>
      <c r="E12" s="38">
        <v>0.4</v>
      </c>
      <c r="F12" s="53"/>
      <c r="G12" s="108" t="s">
        <v>45</v>
      </c>
      <c r="H12" s="108"/>
      <c r="I12" s="108"/>
      <c r="J12" s="22"/>
      <c r="K12" s="22"/>
      <c r="L12" s="22"/>
      <c r="M12" s="126"/>
      <c r="N12" s="129" t="s">
        <v>12</v>
      </c>
      <c r="O12" s="129"/>
      <c r="P12" s="130">
        <f>IF(E8="SC-44",   1905,           IF(E8="SC-18",    2318,           IF(E8="SC-34E",    2311.4,    2260.6)))</f>
        <v>2318</v>
      </c>
      <c r="Q12" s="51"/>
      <c r="R12" s="50"/>
      <c r="S12" s="50"/>
      <c r="T12" s="22"/>
      <c r="U12" s="22"/>
    </row>
    <row r="13" spans="2:21" ht="15" thickBot="1" x14ac:dyDescent="0.4">
      <c r="B13" s="98" t="str">
        <f>IF(F9="Imperial","Elevation of Stone Base (feet)","Elevation of Stone Base (meters)")</f>
        <v>Elevation of Stone Base (meters)</v>
      </c>
      <c r="C13" s="99"/>
      <c r="D13" s="100"/>
      <c r="E13" s="37">
        <v>0</v>
      </c>
      <c r="F13" s="26"/>
      <c r="G13" s="108"/>
      <c r="H13" s="108"/>
      <c r="I13" s="108"/>
      <c r="J13" s="25"/>
      <c r="K13" s="25"/>
      <c r="L13" s="26"/>
      <c r="M13" s="126"/>
      <c r="N13" s="129" t="s">
        <v>20</v>
      </c>
      <c r="O13" s="129"/>
      <c r="P13" s="131">
        <v>300</v>
      </c>
      <c r="Q13" s="50"/>
      <c r="R13" s="50"/>
      <c r="S13" s="50"/>
      <c r="T13" s="22"/>
      <c r="U13" s="22"/>
    </row>
    <row r="14" spans="2:21" ht="15" thickBot="1" x14ac:dyDescent="0.4">
      <c r="B14" s="98" t="str">
        <f>IF(E8="SC-44",       "Stone Above Chambers (min. 300 mm; max. 2435)",         "Stone Above Chambers (min. 150 mm; max. 4875)")</f>
        <v>Stone Above Chambers (min. 150 mm; max. 4875)</v>
      </c>
      <c r="C14" s="99"/>
      <c r="D14" s="100"/>
      <c r="E14" s="37">
        <v>150</v>
      </c>
      <c r="F14" s="26"/>
      <c r="G14" s="27"/>
      <c r="H14" s="27"/>
      <c r="I14" s="27"/>
      <c r="J14" s="27"/>
      <c r="K14" s="27"/>
      <c r="L14" s="27"/>
      <c r="M14" s="132"/>
      <c r="N14" s="133"/>
      <c r="O14" s="62"/>
      <c r="P14" s="62"/>
      <c r="Q14" s="50"/>
      <c r="R14" s="50"/>
      <c r="S14" s="50"/>
      <c r="T14" s="22"/>
      <c r="U14" s="22"/>
    </row>
    <row r="15" spans="2:21" ht="15" thickBot="1" x14ac:dyDescent="0.4">
      <c r="B15" s="98" t="str">
        <f>IF(E8="SC-44",           "Stone Below Chambers (min. 225 mm)",                    "Stone Below Chambers (min. 150 mm)")</f>
        <v>Stone Below Chambers (min. 150 mm)</v>
      </c>
      <c r="C15" s="99"/>
      <c r="D15" s="100"/>
      <c r="E15" s="37">
        <v>150</v>
      </c>
      <c r="F15" s="26"/>
      <c r="G15" s="27"/>
      <c r="H15" s="27"/>
      <c r="I15" s="27"/>
      <c r="J15" s="27"/>
      <c r="K15" s="27"/>
      <c r="L15" s="27"/>
      <c r="M15" s="132"/>
      <c r="N15" s="62"/>
      <c r="O15" s="134" t="s">
        <v>22</v>
      </c>
      <c r="P15" s="131">
        <f>IF(E8="SC-44", 300, 150)</f>
        <v>150</v>
      </c>
      <c r="Q15" s="50"/>
      <c r="R15" s="50"/>
      <c r="S15" s="50"/>
      <c r="T15" s="22"/>
      <c r="U15" s="22"/>
    </row>
    <row r="16" spans="2:21" ht="15" thickBot="1" x14ac:dyDescent="0.4">
      <c r="B16" s="98" t="str">
        <f>IF(E8="SC-18",           "Space Between Rows (min. 150 mm)",    "Space Between Rows (min. 225 mm)")</f>
        <v>Space Between Rows (min. 150 mm)</v>
      </c>
      <c r="C16" s="99"/>
      <c r="D16" s="100"/>
      <c r="E16" s="39">
        <v>150</v>
      </c>
      <c r="F16" s="26"/>
      <c r="G16" s="21"/>
      <c r="H16" s="42" t="b">
        <v>0</v>
      </c>
      <c r="I16" s="29"/>
      <c r="J16" s="30"/>
      <c r="K16" s="21"/>
      <c r="L16" s="21"/>
      <c r="M16" s="62"/>
      <c r="N16" s="62"/>
      <c r="O16" s="135" t="s">
        <v>23</v>
      </c>
      <c r="P16" s="131">
        <f>IF(E8="SC-44", 2435, 4875)</f>
        <v>4875</v>
      </c>
      <c r="Q16" s="50"/>
      <c r="R16" s="50"/>
      <c r="S16" s="50"/>
      <c r="T16" s="22"/>
      <c r="U16" s="22"/>
    </row>
    <row r="17" spans="1:21" ht="15" thickBot="1" x14ac:dyDescent="0.4">
      <c r="B17" s="103" t="s">
        <v>14</v>
      </c>
      <c r="C17" s="104"/>
      <c r="D17" s="105"/>
      <c r="E17" s="36">
        <v>1</v>
      </c>
      <c r="F17" s="54"/>
      <c r="G17" s="21"/>
      <c r="H17" s="21"/>
      <c r="I17" s="29"/>
      <c r="J17" s="30"/>
      <c r="K17" s="21"/>
      <c r="L17" s="21"/>
      <c r="M17" s="62"/>
      <c r="N17" s="62"/>
      <c r="O17" s="135" t="s">
        <v>24</v>
      </c>
      <c r="P17" s="131">
        <f>IF(E8="SC-44", 225, 150)</f>
        <v>150</v>
      </c>
      <c r="Q17" s="50"/>
      <c r="R17" s="50"/>
      <c r="S17" s="50"/>
      <c r="T17" s="22"/>
      <c r="U17" s="22"/>
    </row>
    <row r="18" spans="1:21" x14ac:dyDescent="0.35">
      <c r="B18" s="97"/>
      <c r="C18" s="97"/>
      <c r="D18" s="97"/>
      <c r="E18" s="97"/>
      <c r="F18" s="97"/>
      <c r="G18" s="97"/>
      <c r="H18" s="97"/>
      <c r="I18" s="97"/>
      <c r="J18" s="97"/>
      <c r="K18" s="28"/>
      <c r="L18" s="28"/>
      <c r="M18" s="133"/>
      <c r="N18" s="62"/>
      <c r="O18" s="135" t="s">
        <v>25</v>
      </c>
      <c r="P18" s="131">
        <f>IF(E8="SC-18",150,225)</f>
        <v>150</v>
      </c>
      <c r="Q18" s="50"/>
      <c r="R18" s="50"/>
      <c r="S18" s="50"/>
    </row>
    <row r="19" spans="1:21" x14ac:dyDescent="0.35">
      <c r="B19" s="96" t="str">
        <f>IF(AND($H$16,$E$17=""),"Insert number of rows to determine perimeter calculations","")</f>
        <v/>
      </c>
      <c r="C19" s="96"/>
      <c r="D19" s="96"/>
      <c r="E19" s="96"/>
      <c r="F19" s="96"/>
      <c r="G19" s="96"/>
      <c r="H19" s="96"/>
      <c r="I19" s="96"/>
      <c r="J19" s="96"/>
      <c r="K19" s="27"/>
      <c r="L19" s="27"/>
      <c r="M19" s="132"/>
      <c r="N19" s="135"/>
      <c r="O19" s="135"/>
      <c r="P19" s="135"/>
      <c r="Q19" s="50"/>
      <c r="R19" s="50"/>
      <c r="S19" s="50"/>
    </row>
    <row r="20" spans="1:21" ht="47.25" customHeight="1" x14ac:dyDescent="0.35">
      <c r="B20" s="82" t="s">
        <v>38</v>
      </c>
      <c r="C20" s="82" t="s">
        <v>39</v>
      </c>
      <c r="D20" s="86" t="s">
        <v>40</v>
      </c>
      <c r="E20" s="82" t="s">
        <v>41</v>
      </c>
      <c r="F20" s="111" t="s">
        <v>42</v>
      </c>
      <c r="G20" s="112"/>
      <c r="H20" s="86" t="s">
        <v>43</v>
      </c>
      <c r="I20" s="82" t="s">
        <v>44</v>
      </c>
      <c r="J20" s="88"/>
      <c r="K20" s="50"/>
      <c r="L20" s="50"/>
      <c r="M20" s="136"/>
      <c r="N20" s="136"/>
      <c r="O20" s="137"/>
      <c r="P20" s="137"/>
      <c r="Q20" s="58"/>
      <c r="R20" s="58"/>
      <c r="S20" s="58"/>
      <c r="T20" s="31"/>
    </row>
    <row r="21" spans="1:21" x14ac:dyDescent="0.35">
      <c r="A21" s="3"/>
      <c r="B21" s="67">
        <f>(P10+E14+E15)</f>
        <v>756.6</v>
      </c>
      <c r="C21" s="78">
        <f>IF($E$8="SC-44",     IF(B21=1117+$E$15,    0.0015,       IF(B21=1091.6+$E$15,   0.0043,        IF(B21=1066.2+$E$15,    0.0088,       IF(B21=1040.8+$E$15,   0.0126,        IF(B21=1015.4+$E$15,   0.0186,        IF(B21=990+$E$15,   0.0267,       IF(B21=964.6+$E$15,    0.0322,      IF(B21=939.2+$E$15,   0.0365,        IF(B21=913.8+$E$15,    0.0403,         IF(B21=888.4+$E$15,    0.0438,       IF(B21=863+$E$15,    0.0468,        IF(B21=837.6+$E$15,    0.0501,       IF(B21=812.2+$E$15,    0.0526,       IF(B21=786.8+$E$15,    0.0549,      IF(B21=761.4+$E$15,    0.0569,        IF(B21=736+$E$15,    0.0586,         IF(B21=710.6+$E$15,    0.0604,       IF(B21=685.2+$E$15,   0.0619,        IF(B21=659.8+$E$15,    0.0634,       IF(B21=634.4+$E$15,   0.0649,       IF(B21=609+$E$15,    0.0664,      IF(B21=583.6+$E$15,    0.0679,        IF(B21=558.2+$E$15,    0.0689,        IF(B21=532.8+$E$15,    0.0705,        IF(B21=507.4+$E$15,    0.0715,        IF(B21=482+$E$15,    0.0722,       IF(B21=456.6+$E$15,     0.0735,       IF(B21=431.2+$E$15,     0.0742,      IF(B21=405.8+$E$15,     0.075,        IF(B21=380.4+$E$15,   0.0757,        IF(B21=355+$E$15,    0.0767,      IF(B21=329.6+$E$15,     0.0773,        IF(B21=304.2+$E$15,    0.0783,       IF(B21=278.8+$E$15,     0.0788,       IF(B21=253.4+$E$15,    0.0795,      IF(B21=228+$E$15,   0.0803,        IF(B21=202.6+$E$15,     0.081,        IF(B21=177.2+$E$15,     0.0815,      IF(B21=151.8+$E$15,     0.0825,        IF(B21=126.4+$E$15,    0.0878,       IF(B21=101+$E$15,     0.081,        IF(B21=75.6+$E$15,     0.0868,       IF(B21=50.2+$E$15,     0.0886,        IF(B21=24.8+$E$15,     0.0906,        0)))))))))))))))))))))))))))))))))))))))))))),                                                                                                                                 IF($E$8="SC-34W",     IF(B21=863+$E$15,       0.0124,      IF(B21=837.6+$E$15,      0.0148,      IF(B21=812.2+$E$15,        0.0226,        IF(B21=786.8+$E$15,       0.0301,      IF(B21=761.4+$E$15,    0.035,     IF(B21=736+$E$15,    0.0391,     IF(B21=710.6+$E$15,    0.0427,    IF(B21=685.2+$E$15,   0.0459,     IF(B21=659.8+$E$15,  0.0486,      IF(B21=634.4+$E$15,   0.0512,     IF(B21=609+$E$15,   0.0534,     IF(B21=583.6+$E$15,   0.0553,     IF(B21=558.2+$E$15,   0.0573,    IF(B21=532.8+$E$15,       0.0592,    IF(B21=507.4+$E$15,   0.0607,   IF(B21=482+$E$15,  0.0621,    IF(B21=456.6+$E$15,   0.0636,    IF(B21=431.2+$E$15,   0.0651,    IF(B21=405.8+$E$15,   0.066,      IF(B21=380.4+$E$15,   0.067,    IF(B21=355+$E$15,   0.068,    IF(B21=329.6+$E$15,   0.0692,     IF(B21=304.2+$E$15,    0.0699,   IF(B21=278.8+$E$15,   0.0706,    IF(B21=253.4+$E$15,     0.0714,     IF(B21=228+$E$15,    0.0723,     IF(B21=202.6+$E$15,     0.0731,     IF(B21=177.2+$E$15,    0.0736,    IF(B21=151.8+$E$15,    0.0745,    IF(B21=126.4+$E$15,    0.075,     IF(B21=101+$E$15,    0.0755,     IF(B21=75.6+$E$15,     0.0765,        IF(B21=50.2+$E$15,     0.0779,        IF(B21=24.8+$E$15,    0.0777,        0)))))))))))))))))))))))))))))))))),                                                                                                                                                                      IF($E$8="SC-34E",      IF(B21=863+$E$15,    0.0127,         IF(B21=837.6+$E$15,    0.0154,         IF(B21=812.2+$E$15,    0.0235,           IF(B21=786.8+$E$15,   0.0314,      IF(B21=761.4+$E$15,    0.0365,     IF(B21=736+$E$15,    0.0408,     IF(B21=710.6+$E$15,    0.0446,    IF(B21=685.2+$E$15,   0.0478,     IF(B21=659.8+$E$15,  0.0506,      IF(B21=634.4+$E$15,   0.0534,     IF(B21=609+$E$15,   0.0557,     IF(B21=583.6+$E$15,   0.0577,     IF(B21=558.2+$E$15,   0.0597,    IF(B21=532.8+$E$15,       0.0618,    IF(B21=507.4+$E$15,   0.0633,   IF(B21=482+$E$15,  0.0648,    IF(B21=456.6+$E$15,   0.0663,    IF(B21=431.2+$E$15,   0.0678,    IF(B21=405.8+$E$15,   0.0689,      IF(B21=380.4+$E$15,   0.0699,    IF(B21=355+$E$15,   0.0709,    IF(B21=329.6+$E$15,   0.0721,     IF(B21=304.2+$E$15,    0.0729,   IF(B21=278.8+$E$15,   0.0737,    IF(B21=253.4+$E$15,     0.0744,     IF(B21=228+$E$15,    0.0754,     IF(B21=202.6+$E$15,     0.0762,     IF(B21=177.2+$E$15,    0.0767,    IF(B21=151.8+$E$15,    0.0777,    IF(B21=126.4+$E$15,    0.0782,     IF(B21=101+$E$15,    0.0787,     IF(B21=75.6+$E$15,     0.0797,        IF(B21=50.2+$E$15,     0.0813,        IF(B21=24.8+$E$15,    0.081,        0)))))))))))))))))))))))))))))))))),                                                                                                                   IF(B21=456.6+$E$15,   0.0017,    IF(B21=431.2+$E$15,   0.0066,    IF(B21=405.8+$E$15,   0.0122,      IF(B21=380.4+$E$15,   0.02,    IF(B21=355+$E$15,   0.0256,    IF(B21=329.6+$E$15,   0.0297,     IF(B21=304.2+$E$15,    0.0328,   IF(B21=278.8+$E$15,   0.0354,    IF(B21=253.4+$E$15,     0.0374,     IF(B21=228+$E$15,    0.0393,     IF(B21=202.6+$E$15,     0.0408,     IF(B21=177.2+$E$15,    0.0422,    IF(B21=151.8+$E$15,    0.0434,    IF(B21=126.4+$E$15,    0.0446,     IF(B21=101+$E$15,    0.0458,     IF(B21=75.6+$E$15,     0.0472,        IF(B21=50.2+$E$15,     0.0485,        IF(B21=24.8+$E$15,    0.0514,        0)))))))))))))))))))))</f>
        <v>0</v>
      </c>
      <c r="D21" s="87">
        <f>IF($B21&gt;0,$C21*$E$11,0)</f>
        <v>0</v>
      </c>
      <c r="E21" s="89">
        <f t="shared" ref="E21:E53" si="0">IF($H$16,      IF(OR($B21&gt;($E$15+$P$10),AND($B21&gt;0,$B21&lt;=$E$15)),  ((((((($P$11+$E$16)*(B21-B22)*$P$12)/1000000000)*$E$12))*$E$11)+((((((2*$P$13)-$E$16)*(B21-B22)*$P$12)/1000000000)*$E$12)*(ROUNDUP(($E$11/$E$17),0)))+((((2*$P$13)*(B21-B22)*((($P$11+$E$16)*$E$17)+((2*$P$13)-$E$16)))/1000000000)*$E$12)),                                   IF(AND($B21&gt;$E$15,$B21&lt;=($E$15+$P$10)),    (((((((($P$11+$E$16)*(B21-B22)*$P$12)/1000000000)-$C21)*$E$12))*$E$11)+((((((2*$P$13)-$E$16)*(B21-B22)*$P$12)/1000000000)*$E$12)*(ROUNDUP(($E$11/$E$17),0)))+((((2*$P$13)*(B21-B22)*((($P$11+$E$16)*$E$17)+((2*$P$13)-$E$16)))/1000000000)*$E$12)),                            0)),                                                                                                                                                                   IF(OR($B21&gt;($E$15+$P$10),AND($B21&gt;0,$B21&lt;=$E$15)),        ((((($P$11+$E$16)*(B21-B22)*$P$12)/1000000000)*$E$12))*$E$11,                     IF(AND($B21&gt;$E$15,$B21&lt;=($E$15+$P$10)),            (((((($P$11+$E$16)*(B21-B22)*$P$12)/1000000000)-$C21)*$E$12))*$E$11,                   0)))</f>
        <v>2.63E-2</v>
      </c>
      <c r="F21" s="123">
        <f>$E21+$D21</f>
        <v>2.63E-2</v>
      </c>
      <c r="G21" s="124"/>
      <c r="H21" s="69">
        <f>IF($H22&gt;0,H22+F21,F21)</f>
        <v>1.17</v>
      </c>
      <c r="I21" s="68">
        <f>IF($B21&gt;0,$E$13+($B21/1000),0)</f>
        <v>0.76</v>
      </c>
      <c r="J21" s="70"/>
      <c r="K21" s="81"/>
      <c r="N21" s="50"/>
      <c r="O21" s="50"/>
      <c r="P21" s="50"/>
      <c r="Q21" s="50"/>
      <c r="R21" s="50"/>
      <c r="S21" s="50"/>
    </row>
    <row r="22" spans="1:21" x14ac:dyDescent="0.35">
      <c r="B22" s="71">
        <f>IF($B21&gt;($P$10+$E$15+25.4),$B21-25.4,IF(AND($B21&gt;($P$10+$E$15),$B21&lt;=($P$10+$E$15+25.4)),($P$10+$E$15),IF(AND($B21&lt;=($P$10+$E$15),$B21&gt;($E$15+25.4)),$B21-25.4,IF(AND($B21&gt;$E$15,$B21&lt;=($E$15+25.4)),$E$15,IF(AND($B21&gt;25.4,$B21&lt;=$E$15),$B21-25.4,0)))))</f>
        <v>731.2</v>
      </c>
      <c r="C22" s="79">
        <f t="shared" ref="C22:C85" si="1">IF($E$8="SC-44",     IF(B22=1117+$E$15,    0.0015,       IF(B22=1091.6+$E$15,   0.0043,        IF(B22=1066.2+$E$15,    0.0088,       IF(B22=1040.8+$E$15,   0.0126,        IF(B22=1015.4+$E$15,   0.0186,        IF(B22=990+$E$15,   0.0267,       IF(B22=964.6+$E$15,    0.0322,      IF(B22=939.2+$E$15,   0.0365,        IF(B22=913.8+$E$15,    0.0403,         IF(B22=888.4+$E$15,    0.0438,       IF(B22=863+$E$15,    0.0468,        IF(B22=837.6+$E$15,    0.0501,       IF(B22=812.2+$E$15,    0.0526,       IF(B22=786.8+$E$15,    0.0549,      IF(B22=761.4+$E$15,    0.0569,        IF(B22=736+$E$15,    0.0586,         IF(B22=710.6+$E$15,    0.0604,       IF(B22=685.2+$E$15,   0.0619,        IF(B22=659.8+$E$15,    0.0634,       IF(B22=634.4+$E$15,   0.0649,       IF(B22=609+$E$15,    0.0664,      IF(B22=583.6+$E$15,    0.0679,        IF(B22=558.2+$E$15,    0.0689,        IF(B22=532.8+$E$15,    0.0705,        IF(B22=507.4+$E$15,    0.0715,        IF(B22=482+$E$15,    0.0722,       IF(B22=456.6+$E$15,     0.0735,       IF(B22=431.2+$E$15,     0.0742,      IF(B22=405.8+$E$15,     0.075,        IF(B22=380.4+$E$15,   0.0757,        IF(B22=355+$E$15,    0.0767,      IF(B22=329.6+$E$15,     0.0773,        IF(B22=304.2+$E$15,    0.0783,       IF(B22=278.8+$E$15,     0.0788,       IF(B22=253.4+$E$15,    0.0795,      IF(B22=228+$E$15,   0.0803,        IF(B22=202.6+$E$15,     0.081,        IF(B22=177.2+$E$15,     0.0815,      IF(B22=151.8+$E$15,     0.0825,        IF(B22=126.4+$E$15,    0.0878,       IF(B22=101+$E$15,     0.081,        IF(B22=75.6+$E$15,     0.0868,       IF(B22=50.2+$E$15,     0.0886,        IF(B22=24.8+$E$15,     0.0906,        0)))))))))))))))))))))))))))))))))))))))))))),                                                                                                                                 IF($E$8="SC-34W",     IF(B22=863+$E$15,       0.0124,      IF(B22=837.6+$E$15,      0.0148,      IF(B22=812.2+$E$15,        0.0226,        IF(B22=786.8+$E$15,       0.0301,      IF(B22=761.4+$E$15,    0.035,     IF(B22=736+$E$15,    0.0391,     IF(B22=710.6+$E$15,    0.0427,    IF(B22=685.2+$E$15,   0.0459,     IF(B22=659.8+$E$15,  0.0486,      IF(B22=634.4+$E$15,   0.0512,     IF(B22=609+$E$15,   0.0534,     IF(B22=583.6+$E$15,   0.0553,     IF(B22=558.2+$E$15,   0.0573,    IF(B22=532.8+$E$15,       0.0592,    IF(B22=507.4+$E$15,   0.0607,   IF(B22=482+$E$15,  0.0621,    IF(B22=456.6+$E$15,   0.0636,    IF(B22=431.2+$E$15,   0.0651,    IF(B22=405.8+$E$15,   0.066,      IF(B22=380.4+$E$15,   0.067,    IF(B22=355+$E$15,   0.068,    IF(B22=329.6+$E$15,   0.0692,     IF(B22=304.2+$E$15,    0.0699,   IF(B22=278.8+$E$15,   0.0706,    IF(B22=253.4+$E$15,     0.0714,     IF(B22=228+$E$15,    0.0723,     IF(B22=202.6+$E$15,     0.0731,     IF(B22=177.2+$E$15,    0.0736,    IF(B22=151.8+$E$15,    0.0745,    IF(B22=126.4+$E$15,    0.075,     IF(B22=101+$E$15,    0.0755,     IF(B22=75.6+$E$15,     0.0765,        IF(B22=50.2+$E$15,     0.0779,        IF(B22=24.8+$E$15,    0.0777,        0)))))))))))))))))))))))))))))))))),                                                                                                                                                                      IF($E$8="SC-34E",      IF(B22=863+$E$15,    0.0127,         IF(B22=837.6+$E$15,    0.0154,         IF(B22=812.2+$E$15,    0.0235,           IF(B22=786.8+$E$15,   0.0314,      IF(B22=761.4+$E$15,    0.0365,     IF(B22=736+$E$15,    0.0408,     IF(B22=710.6+$E$15,    0.0446,    IF(B22=685.2+$E$15,   0.0478,     IF(B22=659.8+$E$15,  0.0506,      IF(B22=634.4+$E$15,   0.0534,     IF(B22=609+$E$15,   0.0557,     IF(B22=583.6+$E$15,   0.0577,     IF(B22=558.2+$E$15,   0.0597,    IF(B22=532.8+$E$15,       0.0618,    IF(B22=507.4+$E$15,   0.0633,   IF(B22=482+$E$15,  0.0648,    IF(B22=456.6+$E$15,   0.0663,    IF(B22=431.2+$E$15,   0.0678,    IF(B22=405.8+$E$15,   0.0689,      IF(B22=380.4+$E$15,   0.0699,    IF(B22=355+$E$15,   0.0709,    IF(B22=329.6+$E$15,   0.0721,     IF(B22=304.2+$E$15,    0.0729,   IF(B22=278.8+$E$15,   0.0737,    IF(B22=253.4+$E$15,     0.0744,     IF(B22=228+$E$15,    0.0754,     IF(B22=202.6+$E$15,     0.0762,     IF(B22=177.2+$E$15,    0.0767,    IF(B22=151.8+$E$15,    0.0777,    IF(B22=126.4+$E$15,    0.0782,     IF(B22=101+$E$15,    0.0787,     IF(B22=75.6+$E$15,     0.0797,        IF(B22=50.2+$E$15,     0.0813,        IF(B22=24.8+$E$15,    0.081,        0)))))))))))))))))))))))))))))))))),                                                                                                                   IF(B22=456.6+$E$15,   0.0017,    IF(B22=431.2+$E$15,   0.0066,    IF(B22=405.8+$E$15,   0.0122,      IF(B22=380.4+$E$15,   0.02,    IF(B22=355+$E$15,   0.0256,    IF(B22=329.6+$E$15,   0.0297,     IF(B22=304.2+$E$15,    0.0328,   IF(B22=278.8+$E$15,   0.0354,    IF(B22=253.4+$E$15,     0.0374,     IF(B22=228+$E$15,    0.0393,     IF(B22=202.6+$E$15,     0.0408,     IF(B22=177.2+$E$15,    0.0422,    IF(B22=151.8+$E$15,    0.0434,    IF(B22=126.4+$E$15,    0.0446,     IF(B22=101+$E$15,    0.0458,     IF(B22=75.6+$E$15,     0.0472,        IF(B22=50.2+$E$15,     0.0485,        IF(B22=24.8+$E$15,    0.0514,        0)))))))))))))))))))))</f>
        <v>0</v>
      </c>
      <c r="D22" s="87">
        <f t="shared" ref="D22:D85" si="2">IF($B22&gt;0,$C22*$E$11,0)</f>
        <v>0</v>
      </c>
      <c r="E22" s="87">
        <f t="shared" si="0"/>
        <v>2.63E-2</v>
      </c>
      <c r="F22" s="115">
        <f t="shared" ref="F22:F85" si="3">$E22+$D22</f>
        <v>2.63E-2</v>
      </c>
      <c r="G22" s="115"/>
      <c r="H22" s="72">
        <f>IF($H23&gt;0,H23+F22,F22)</f>
        <v>1.1399999999999999</v>
      </c>
      <c r="I22" s="83">
        <f t="shared" ref="I22" si="4">IF($B22&gt;0,$E$13+($B22/1000),0)</f>
        <v>0.73</v>
      </c>
      <c r="J22" s="70"/>
      <c r="K22" s="81"/>
      <c r="N22" s="50"/>
      <c r="O22" s="50"/>
      <c r="P22" s="50"/>
      <c r="Q22" s="50"/>
      <c r="R22" s="50"/>
      <c r="S22" s="50"/>
    </row>
    <row r="23" spans="1:21" x14ac:dyDescent="0.35">
      <c r="B23" s="71">
        <f t="shared" ref="B23:B86" si="5">IF($B22&gt;($P$10+$E$15+25.4),$B22-25.4,IF(AND($B22&gt;($P$10+$E$15),$B22&lt;=($P$10+$E$15+25.4)),($P$10+$E$15),IF(AND($B22&lt;=($P$10+$E$15),$B22&gt;($E$15+25.4)),$B22-25.4,IF(AND($B22&gt;$E$15,$B22&lt;=($E$15+25.4)),$E$15,IF(AND($B22&gt;25.4,$B22&lt;=$E$15),$B22-25.4,0)))))</f>
        <v>705.8</v>
      </c>
      <c r="C23" s="79">
        <f t="shared" si="1"/>
        <v>0</v>
      </c>
      <c r="D23" s="87">
        <f t="shared" si="2"/>
        <v>0</v>
      </c>
      <c r="E23" s="87">
        <f t="shared" si="0"/>
        <v>2.63E-2</v>
      </c>
      <c r="F23" s="115">
        <f t="shared" si="3"/>
        <v>2.63E-2</v>
      </c>
      <c r="G23" s="115"/>
      <c r="H23" s="72">
        <f t="shared" ref="H23:H86" si="6">IF($H24&gt;0,H24+F23,F23)</f>
        <v>1.1100000000000001</v>
      </c>
      <c r="I23" s="83">
        <f>IF($B23&gt;0,$E$13+($B23/1000),0)</f>
        <v>0.71</v>
      </c>
      <c r="J23" s="70"/>
      <c r="K23" s="81"/>
      <c r="N23" s="120"/>
      <c r="O23" s="120"/>
      <c r="P23" s="120"/>
      <c r="Q23" s="50"/>
      <c r="R23" s="50"/>
      <c r="S23" s="50"/>
    </row>
    <row r="24" spans="1:21" x14ac:dyDescent="0.35">
      <c r="B24" s="71">
        <f t="shared" si="5"/>
        <v>680.4</v>
      </c>
      <c r="C24" s="79">
        <f t="shared" si="1"/>
        <v>0</v>
      </c>
      <c r="D24" s="87">
        <f t="shared" si="2"/>
        <v>0</v>
      </c>
      <c r="E24" s="87">
        <f t="shared" si="0"/>
        <v>2.63E-2</v>
      </c>
      <c r="F24" s="115">
        <f t="shared" si="3"/>
        <v>2.63E-2</v>
      </c>
      <c r="G24" s="115"/>
      <c r="H24" s="72">
        <f t="shared" si="6"/>
        <v>1.08</v>
      </c>
      <c r="I24" s="83">
        <f t="shared" ref="I24:I87" si="7">IF($B24&gt;0,$E$13+($B24/1000),0)</f>
        <v>0.68</v>
      </c>
      <c r="J24" s="70"/>
      <c r="K24" s="81"/>
      <c r="N24" s="121"/>
      <c r="O24" s="122"/>
      <c r="P24" s="122"/>
      <c r="Q24" s="50"/>
      <c r="R24" s="62"/>
    </row>
    <row r="25" spans="1:21" x14ac:dyDescent="0.35">
      <c r="B25" s="71">
        <f t="shared" si="5"/>
        <v>655</v>
      </c>
      <c r="C25" s="79">
        <f t="shared" si="1"/>
        <v>0</v>
      </c>
      <c r="D25" s="87">
        <f t="shared" si="2"/>
        <v>0</v>
      </c>
      <c r="E25" s="87">
        <f t="shared" si="0"/>
        <v>2.63E-2</v>
      </c>
      <c r="F25" s="115">
        <f t="shared" si="3"/>
        <v>2.63E-2</v>
      </c>
      <c r="G25" s="115"/>
      <c r="H25" s="72">
        <f t="shared" si="6"/>
        <v>1.05</v>
      </c>
      <c r="I25" s="83">
        <f t="shared" si="7"/>
        <v>0.66</v>
      </c>
      <c r="J25" s="70"/>
      <c r="K25" s="81"/>
      <c r="N25" s="122"/>
      <c r="O25" s="122"/>
      <c r="P25" s="122"/>
      <c r="Q25" s="50"/>
      <c r="R25" s="62"/>
    </row>
    <row r="26" spans="1:21" x14ac:dyDescent="0.35">
      <c r="B26" s="71">
        <f t="shared" si="5"/>
        <v>629.6</v>
      </c>
      <c r="C26" s="79">
        <f t="shared" si="1"/>
        <v>0</v>
      </c>
      <c r="D26" s="80">
        <f t="shared" si="2"/>
        <v>0</v>
      </c>
      <c r="E26" s="87">
        <f t="shared" si="0"/>
        <v>2.3800000000000002E-2</v>
      </c>
      <c r="F26" s="115">
        <f t="shared" si="3"/>
        <v>2.3800000000000002E-2</v>
      </c>
      <c r="G26" s="115"/>
      <c r="H26" s="72">
        <f t="shared" si="6"/>
        <v>1.02</v>
      </c>
      <c r="I26" s="83">
        <f t="shared" si="7"/>
        <v>0.63</v>
      </c>
      <c r="J26" s="70"/>
      <c r="K26" s="81"/>
      <c r="N26" s="122"/>
      <c r="O26" s="122"/>
      <c r="P26" s="122"/>
      <c r="Q26" s="50"/>
      <c r="R26" s="62"/>
    </row>
    <row r="27" spans="1:21" x14ac:dyDescent="0.35">
      <c r="B27" s="71">
        <f t="shared" si="5"/>
        <v>606.6</v>
      </c>
      <c r="C27" s="79">
        <f t="shared" si="1"/>
        <v>1.6999999999999999E-3</v>
      </c>
      <c r="D27" s="80">
        <f t="shared" si="2"/>
        <v>1.6999999999999999E-3</v>
      </c>
      <c r="E27" s="87">
        <f t="shared" si="0"/>
        <v>2.5600000000000001E-2</v>
      </c>
      <c r="F27" s="115">
        <f t="shared" si="3"/>
        <v>2.7300000000000001E-2</v>
      </c>
      <c r="G27" s="115"/>
      <c r="H27" s="72">
        <f t="shared" si="6"/>
        <v>1</v>
      </c>
      <c r="I27" s="83">
        <f t="shared" si="7"/>
        <v>0.61</v>
      </c>
      <c r="J27" s="70"/>
      <c r="K27" s="81"/>
      <c r="N27" s="50"/>
      <c r="O27" s="50"/>
      <c r="P27" s="50"/>
      <c r="Q27" s="50"/>
      <c r="R27" s="50"/>
      <c r="S27" s="32"/>
    </row>
    <row r="28" spans="1:21" x14ac:dyDescent="0.35">
      <c r="B28" s="71">
        <f t="shared" si="5"/>
        <v>581.20000000000005</v>
      </c>
      <c r="C28" s="79">
        <f t="shared" si="1"/>
        <v>6.6E-3</v>
      </c>
      <c r="D28" s="80">
        <f t="shared" si="2"/>
        <v>6.6E-3</v>
      </c>
      <c r="E28" s="87">
        <f t="shared" si="0"/>
        <v>2.3599999999999999E-2</v>
      </c>
      <c r="F28" s="115">
        <f t="shared" si="3"/>
        <v>3.0200000000000001E-2</v>
      </c>
      <c r="G28" s="115"/>
      <c r="H28" s="72">
        <f t="shared" si="6"/>
        <v>0.97</v>
      </c>
      <c r="I28" s="83">
        <f t="shared" si="7"/>
        <v>0.57999999999999996</v>
      </c>
      <c r="J28" s="70"/>
      <c r="K28" s="81"/>
      <c r="N28" s="50"/>
      <c r="O28" s="50"/>
      <c r="P28" s="50"/>
      <c r="Q28" s="50"/>
      <c r="R28" s="50"/>
      <c r="S28" s="32"/>
    </row>
    <row r="29" spans="1:21" x14ac:dyDescent="0.35">
      <c r="B29" s="71">
        <f t="shared" si="5"/>
        <v>555.79999999999995</v>
      </c>
      <c r="C29" s="79">
        <f t="shared" si="1"/>
        <v>1.2200000000000001E-2</v>
      </c>
      <c r="D29" s="80">
        <f t="shared" si="2"/>
        <v>1.2200000000000001E-2</v>
      </c>
      <c r="E29" s="87">
        <f t="shared" si="0"/>
        <v>2.1399999999999999E-2</v>
      </c>
      <c r="F29" s="115">
        <f t="shared" si="3"/>
        <v>3.3599999999999998E-2</v>
      </c>
      <c r="G29" s="115"/>
      <c r="H29" s="72">
        <f t="shared" si="6"/>
        <v>0.94</v>
      </c>
      <c r="I29" s="83">
        <f t="shared" si="7"/>
        <v>0.56000000000000005</v>
      </c>
      <c r="J29" s="70"/>
      <c r="K29" s="81"/>
      <c r="N29" s="50"/>
      <c r="O29" s="50"/>
      <c r="P29" s="50"/>
      <c r="Q29" s="50"/>
      <c r="R29" s="50"/>
      <c r="S29" s="32"/>
    </row>
    <row r="30" spans="1:21" x14ac:dyDescent="0.35">
      <c r="B30" s="71">
        <f t="shared" si="5"/>
        <v>530.4</v>
      </c>
      <c r="C30" s="79">
        <f t="shared" si="1"/>
        <v>0.02</v>
      </c>
      <c r="D30" s="80">
        <f t="shared" si="2"/>
        <v>0.02</v>
      </c>
      <c r="E30" s="87">
        <f t="shared" si="0"/>
        <v>1.83E-2</v>
      </c>
      <c r="F30" s="115">
        <f t="shared" si="3"/>
        <v>3.8300000000000001E-2</v>
      </c>
      <c r="G30" s="115"/>
      <c r="H30" s="72">
        <f t="shared" si="6"/>
        <v>0.91</v>
      </c>
      <c r="I30" s="83">
        <f t="shared" si="7"/>
        <v>0.53</v>
      </c>
      <c r="J30" s="70"/>
      <c r="K30" s="81"/>
      <c r="N30" s="50"/>
      <c r="O30" s="50"/>
      <c r="P30" s="50"/>
      <c r="Q30" s="50"/>
      <c r="R30" s="50"/>
      <c r="S30" s="32"/>
    </row>
    <row r="31" spans="1:21" x14ac:dyDescent="0.35">
      <c r="B31" s="71">
        <f t="shared" si="5"/>
        <v>505</v>
      </c>
      <c r="C31" s="79">
        <f t="shared" si="1"/>
        <v>2.5600000000000001E-2</v>
      </c>
      <c r="D31" s="80">
        <f t="shared" si="2"/>
        <v>2.5600000000000001E-2</v>
      </c>
      <c r="E31" s="87">
        <f t="shared" si="0"/>
        <v>1.6E-2</v>
      </c>
      <c r="F31" s="115">
        <f t="shared" si="3"/>
        <v>4.1599999999999998E-2</v>
      </c>
      <c r="G31" s="115"/>
      <c r="H31" s="72">
        <f t="shared" si="6"/>
        <v>0.87</v>
      </c>
      <c r="I31" s="83">
        <f t="shared" si="7"/>
        <v>0.51</v>
      </c>
      <c r="J31" s="70"/>
      <c r="K31" s="81"/>
      <c r="N31" s="50"/>
      <c r="O31" s="50"/>
      <c r="P31" s="50"/>
      <c r="Q31" s="50"/>
      <c r="R31" s="50"/>
      <c r="S31" s="32"/>
    </row>
    <row r="32" spans="1:21" x14ac:dyDescent="0.35">
      <c r="B32" s="71">
        <f t="shared" si="5"/>
        <v>479.6</v>
      </c>
      <c r="C32" s="79">
        <f t="shared" si="1"/>
        <v>2.9700000000000001E-2</v>
      </c>
      <c r="D32" s="80">
        <f t="shared" si="2"/>
        <v>2.9700000000000001E-2</v>
      </c>
      <c r="E32" s="87">
        <f t="shared" si="0"/>
        <v>1.44E-2</v>
      </c>
      <c r="F32" s="115">
        <f t="shared" si="3"/>
        <v>4.41E-2</v>
      </c>
      <c r="G32" s="115"/>
      <c r="H32" s="72">
        <f t="shared" si="6"/>
        <v>0.83</v>
      </c>
      <c r="I32" s="83">
        <f t="shared" si="7"/>
        <v>0.48</v>
      </c>
      <c r="J32" s="70"/>
      <c r="K32" s="81"/>
      <c r="N32" s="50"/>
      <c r="O32" s="50"/>
      <c r="P32" s="50"/>
      <c r="Q32" s="50"/>
      <c r="R32" s="50"/>
      <c r="S32" s="32"/>
    </row>
    <row r="33" spans="2:19" x14ac:dyDescent="0.35">
      <c r="B33" s="71">
        <f t="shared" si="5"/>
        <v>454.2</v>
      </c>
      <c r="C33" s="79">
        <f t="shared" si="1"/>
        <v>3.2800000000000003E-2</v>
      </c>
      <c r="D33" s="80">
        <f t="shared" si="2"/>
        <v>3.2800000000000003E-2</v>
      </c>
      <c r="E33" s="87">
        <f t="shared" si="0"/>
        <v>1.3100000000000001E-2</v>
      </c>
      <c r="F33" s="115">
        <f t="shared" si="3"/>
        <v>4.5900000000000003E-2</v>
      </c>
      <c r="G33" s="115"/>
      <c r="H33" s="72">
        <f t="shared" si="6"/>
        <v>0.79</v>
      </c>
      <c r="I33" s="83">
        <f t="shared" si="7"/>
        <v>0.45</v>
      </c>
      <c r="J33" s="70"/>
      <c r="K33" s="81"/>
      <c r="N33" s="50"/>
      <c r="O33" s="50"/>
      <c r="P33" s="50"/>
      <c r="Q33" s="50"/>
      <c r="R33" s="50"/>
      <c r="S33" s="32"/>
    </row>
    <row r="34" spans="2:19" x14ac:dyDescent="0.35">
      <c r="B34" s="71">
        <f t="shared" si="5"/>
        <v>428.8</v>
      </c>
      <c r="C34" s="79">
        <f t="shared" si="1"/>
        <v>3.5400000000000001E-2</v>
      </c>
      <c r="D34" s="80">
        <f t="shared" si="2"/>
        <v>3.5400000000000001E-2</v>
      </c>
      <c r="E34" s="87">
        <f t="shared" si="0"/>
        <v>1.21E-2</v>
      </c>
      <c r="F34" s="115">
        <f t="shared" si="3"/>
        <v>4.7500000000000001E-2</v>
      </c>
      <c r="G34" s="115"/>
      <c r="H34" s="72">
        <f t="shared" si="6"/>
        <v>0.74</v>
      </c>
      <c r="I34" s="83">
        <f t="shared" si="7"/>
        <v>0.43</v>
      </c>
      <c r="J34" s="70"/>
      <c r="K34" s="81"/>
      <c r="N34" s="50"/>
      <c r="O34" s="59"/>
      <c r="P34" s="50"/>
      <c r="Q34" s="50"/>
      <c r="R34" s="50"/>
      <c r="S34" s="32"/>
    </row>
    <row r="35" spans="2:19" x14ac:dyDescent="0.35">
      <c r="B35" s="71">
        <f t="shared" si="5"/>
        <v>403.4</v>
      </c>
      <c r="C35" s="79">
        <f t="shared" si="1"/>
        <v>3.7400000000000003E-2</v>
      </c>
      <c r="D35" s="80">
        <f t="shared" si="2"/>
        <v>3.7400000000000003E-2</v>
      </c>
      <c r="E35" s="87">
        <f t="shared" si="0"/>
        <v>1.1299999999999999E-2</v>
      </c>
      <c r="F35" s="115">
        <f t="shared" si="3"/>
        <v>4.87E-2</v>
      </c>
      <c r="G35" s="115"/>
      <c r="H35" s="72">
        <f t="shared" si="6"/>
        <v>0.69</v>
      </c>
      <c r="I35" s="83">
        <f t="shared" si="7"/>
        <v>0.4</v>
      </c>
      <c r="J35" s="70"/>
      <c r="K35" s="81"/>
      <c r="N35" s="50"/>
      <c r="O35" s="59"/>
      <c r="P35" s="50"/>
      <c r="Q35" s="50"/>
      <c r="R35" s="50"/>
      <c r="S35" s="32"/>
    </row>
    <row r="36" spans="2:19" x14ac:dyDescent="0.35">
      <c r="B36" s="71">
        <f t="shared" si="5"/>
        <v>378</v>
      </c>
      <c r="C36" s="79">
        <f t="shared" si="1"/>
        <v>3.9300000000000002E-2</v>
      </c>
      <c r="D36" s="80">
        <f t="shared" si="2"/>
        <v>3.9300000000000002E-2</v>
      </c>
      <c r="E36" s="87">
        <f t="shared" si="0"/>
        <v>1.0500000000000001E-2</v>
      </c>
      <c r="F36" s="115">
        <f t="shared" si="3"/>
        <v>4.9799999999999997E-2</v>
      </c>
      <c r="G36" s="115"/>
      <c r="H36" s="72">
        <f t="shared" si="6"/>
        <v>0.64</v>
      </c>
      <c r="I36" s="83">
        <f t="shared" si="7"/>
        <v>0.38</v>
      </c>
      <c r="J36" s="70"/>
      <c r="K36" s="81"/>
      <c r="N36" s="50"/>
      <c r="O36" s="59"/>
      <c r="P36" s="50"/>
      <c r="Q36" s="50"/>
      <c r="R36" s="50"/>
      <c r="S36" s="32"/>
    </row>
    <row r="37" spans="2:19" x14ac:dyDescent="0.35">
      <c r="B37" s="71">
        <f t="shared" si="5"/>
        <v>352.6</v>
      </c>
      <c r="C37" s="79">
        <f t="shared" si="1"/>
        <v>4.0800000000000003E-2</v>
      </c>
      <c r="D37" s="80">
        <f t="shared" si="2"/>
        <v>4.0800000000000003E-2</v>
      </c>
      <c r="E37" s="87">
        <f t="shared" si="0"/>
        <v>9.9000000000000008E-3</v>
      </c>
      <c r="F37" s="115">
        <f t="shared" si="3"/>
        <v>5.0700000000000002E-2</v>
      </c>
      <c r="G37" s="115"/>
      <c r="H37" s="72">
        <f t="shared" si="6"/>
        <v>0.59</v>
      </c>
      <c r="I37" s="83">
        <f t="shared" si="7"/>
        <v>0.35</v>
      </c>
      <c r="J37" s="70"/>
      <c r="K37" s="81"/>
      <c r="N37" s="50"/>
      <c r="O37" s="59"/>
      <c r="P37" s="50"/>
      <c r="Q37" s="50"/>
      <c r="R37" s="50"/>
      <c r="S37" s="32"/>
    </row>
    <row r="38" spans="2:19" x14ac:dyDescent="0.35">
      <c r="B38" s="71">
        <f t="shared" si="5"/>
        <v>327.2</v>
      </c>
      <c r="C38" s="79">
        <f t="shared" si="1"/>
        <v>4.2200000000000001E-2</v>
      </c>
      <c r="D38" s="80">
        <f t="shared" si="2"/>
        <v>4.2200000000000001E-2</v>
      </c>
      <c r="E38" s="87">
        <f t="shared" si="0"/>
        <v>9.4000000000000004E-3</v>
      </c>
      <c r="F38" s="115">
        <f t="shared" si="3"/>
        <v>5.16E-2</v>
      </c>
      <c r="G38" s="115"/>
      <c r="H38" s="72">
        <f t="shared" si="6"/>
        <v>0.54</v>
      </c>
      <c r="I38" s="83">
        <f t="shared" si="7"/>
        <v>0.33</v>
      </c>
      <c r="J38" s="70"/>
      <c r="K38" s="81"/>
      <c r="N38" s="32"/>
      <c r="O38" s="34"/>
      <c r="P38" s="2"/>
      <c r="Q38" s="43"/>
      <c r="S38" s="32"/>
    </row>
    <row r="39" spans="2:19" x14ac:dyDescent="0.35">
      <c r="B39" s="71">
        <f t="shared" si="5"/>
        <v>301.8</v>
      </c>
      <c r="C39" s="79">
        <f t="shared" si="1"/>
        <v>4.3400000000000001E-2</v>
      </c>
      <c r="D39" s="80">
        <f t="shared" si="2"/>
        <v>4.3400000000000001E-2</v>
      </c>
      <c r="E39" s="87">
        <f t="shared" si="0"/>
        <v>8.8999999999999999E-3</v>
      </c>
      <c r="F39" s="115">
        <f t="shared" si="3"/>
        <v>5.2299999999999999E-2</v>
      </c>
      <c r="G39" s="115"/>
      <c r="H39" s="72">
        <f t="shared" si="6"/>
        <v>0.49</v>
      </c>
      <c r="I39" s="83">
        <f t="shared" si="7"/>
        <v>0.3</v>
      </c>
      <c r="J39" s="70"/>
      <c r="K39" s="81"/>
      <c r="N39" s="32"/>
      <c r="O39" s="34"/>
      <c r="P39" s="2"/>
      <c r="Q39" s="43"/>
      <c r="S39" s="32"/>
    </row>
    <row r="40" spans="2:19" x14ac:dyDescent="0.35">
      <c r="B40" s="71">
        <f t="shared" si="5"/>
        <v>276.39999999999998</v>
      </c>
      <c r="C40" s="79">
        <f t="shared" si="1"/>
        <v>4.4600000000000001E-2</v>
      </c>
      <c r="D40" s="80">
        <f t="shared" si="2"/>
        <v>4.4600000000000001E-2</v>
      </c>
      <c r="E40" s="87">
        <f t="shared" si="0"/>
        <v>8.3999999999999995E-3</v>
      </c>
      <c r="F40" s="115">
        <f t="shared" si="3"/>
        <v>5.2999999999999999E-2</v>
      </c>
      <c r="G40" s="115"/>
      <c r="H40" s="72">
        <f t="shared" si="6"/>
        <v>0.44</v>
      </c>
      <c r="I40" s="83">
        <f t="shared" si="7"/>
        <v>0.28000000000000003</v>
      </c>
      <c r="J40" s="70"/>
      <c r="K40" s="81"/>
      <c r="N40" s="32"/>
      <c r="O40" s="34"/>
      <c r="P40" s="2"/>
      <c r="Q40" s="43"/>
      <c r="S40" s="32"/>
    </row>
    <row r="41" spans="2:19" x14ac:dyDescent="0.35">
      <c r="B41" s="71">
        <f t="shared" si="5"/>
        <v>251</v>
      </c>
      <c r="C41" s="79">
        <f t="shared" si="1"/>
        <v>4.58E-2</v>
      </c>
      <c r="D41" s="80">
        <f t="shared" si="2"/>
        <v>4.58E-2</v>
      </c>
      <c r="E41" s="87">
        <f t="shared" si="0"/>
        <v>7.9000000000000008E-3</v>
      </c>
      <c r="F41" s="115">
        <f t="shared" si="3"/>
        <v>5.3699999999999998E-2</v>
      </c>
      <c r="G41" s="115"/>
      <c r="H41" s="72">
        <f t="shared" si="6"/>
        <v>0.39</v>
      </c>
      <c r="I41" s="83">
        <f t="shared" si="7"/>
        <v>0.25</v>
      </c>
      <c r="J41" s="70"/>
      <c r="K41" s="81"/>
      <c r="N41" s="32"/>
      <c r="O41" s="34"/>
      <c r="P41" s="2"/>
      <c r="Q41" s="43"/>
      <c r="S41" s="32"/>
    </row>
    <row r="42" spans="2:19" x14ac:dyDescent="0.35">
      <c r="B42" s="71">
        <f t="shared" si="5"/>
        <v>225.6</v>
      </c>
      <c r="C42" s="79">
        <f t="shared" si="1"/>
        <v>4.7199999999999999E-2</v>
      </c>
      <c r="D42" s="80">
        <f t="shared" si="2"/>
        <v>4.7199999999999999E-2</v>
      </c>
      <c r="E42" s="87">
        <f t="shared" si="0"/>
        <v>7.4000000000000003E-3</v>
      </c>
      <c r="F42" s="115">
        <f t="shared" si="3"/>
        <v>5.4600000000000003E-2</v>
      </c>
      <c r="G42" s="115"/>
      <c r="H42" s="72">
        <f t="shared" si="6"/>
        <v>0.34</v>
      </c>
      <c r="I42" s="83">
        <f t="shared" si="7"/>
        <v>0.23</v>
      </c>
      <c r="J42" s="70"/>
      <c r="K42" s="81"/>
      <c r="N42" s="32"/>
      <c r="O42" s="34"/>
      <c r="P42" s="2"/>
      <c r="Q42" s="43"/>
      <c r="S42" s="32"/>
    </row>
    <row r="43" spans="2:19" x14ac:dyDescent="0.35">
      <c r="B43" s="71">
        <f t="shared" si="5"/>
        <v>200.2</v>
      </c>
      <c r="C43" s="79">
        <f t="shared" si="1"/>
        <v>4.8500000000000001E-2</v>
      </c>
      <c r="D43" s="80">
        <f t="shared" si="2"/>
        <v>4.8500000000000001E-2</v>
      </c>
      <c r="E43" s="87">
        <f t="shared" si="0"/>
        <v>6.8999999999999999E-3</v>
      </c>
      <c r="F43" s="115">
        <f t="shared" si="3"/>
        <v>5.5399999999999998E-2</v>
      </c>
      <c r="G43" s="115"/>
      <c r="H43" s="72">
        <f t="shared" si="6"/>
        <v>0.28999999999999998</v>
      </c>
      <c r="I43" s="83">
        <f t="shared" si="7"/>
        <v>0.2</v>
      </c>
      <c r="J43" s="70"/>
      <c r="K43" s="81"/>
      <c r="N43" s="32"/>
      <c r="O43" s="34"/>
      <c r="P43" s="2"/>
      <c r="Q43" s="43"/>
      <c r="S43" s="32"/>
    </row>
    <row r="44" spans="2:19" x14ac:dyDescent="0.35">
      <c r="B44" s="71">
        <f>IF($B43&gt;($P$10+$E$15+25.4),     $B43-25.4,         IF(AND($B43&gt;($P$10+$E$15),          $B43&lt;=($P$10+$E$15+25.4)),           ($P$10+$E$15),                                                              IF(AND($B43&lt;=($P$10+$E$15),          $B43&gt;($E$15+25.4)),              $B43-25.4,       IF(AND($B43&gt;$E$15,   $B43&lt;=($E$15+25.4)),    $E$15,                                                                              IF(AND($B43&gt;25.4,     $B43&lt;=$E$15),      $B43-25.4,       0)))))</f>
        <v>174.8</v>
      </c>
      <c r="C44" s="79">
        <f t="shared" si="1"/>
        <v>5.1400000000000001E-2</v>
      </c>
      <c r="D44" s="80">
        <f t="shared" si="2"/>
        <v>5.1400000000000001E-2</v>
      </c>
      <c r="E44" s="87">
        <f t="shared" si="0"/>
        <v>5.1000000000000004E-3</v>
      </c>
      <c r="F44" s="115">
        <f t="shared" si="3"/>
        <v>5.6500000000000002E-2</v>
      </c>
      <c r="G44" s="115"/>
      <c r="H44" s="72">
        <f t="shared" si="6"/>
        <v>0.23</v>
      </c>
      <c r="I44" s="83">
        <f t="shared" si="7"/>
        <v>0.17</v>
      </c>
      <c r="J44" s="70"/>
      <c r="K44" s="81"/>
      <c r="M44" s="43"/>
      <c r="N44" s="43"/>
      <c r="O44" s="43"/>
      <c r="Q44" s="43"/>
      <c r="R44" s="32"/>
      <c r="S44" s="32"/>
    </row>
    <row r="45" spans="2:19" x14ac:dyDescent="0.35">
      <c r="B45" s="71">
        <f>IF($B44&gt;($P$10+$E$15+25.4),     $B44-25.4,         IF(AND($B44&gt;($P$10+$E$15),          $B44&lt;=($P$10+$E$15+25.4)),           ($P$10+$E$15),                                                              IF(AND($B44&lt;=($P$10+$E$15),          $B44&gt;($E$15+25.4)),              $B44-25.4,       IF(AND($B44&gt;$E$15,   $B44&lt;=($E$15+25.4)),    $E$15,                                                                              IF(AND($B44&gt;25.4,     $B44&lt;=$E$15),      $B44-25.4,       0)))))</f>
        <v>150</v>
      </c>
      <c r="C45" s="79">
        <f t="shared" si="1"/>
        <v>0</v>
      </c>
      <c r="D45" s="80">
        <f t="shared" si="2"/>
        <v>0</v>
      </c>
      <c r="E45" s="87">
        <f t="shared" si="0"/>
        <v>2.63E-2</v>
      </c>
      <c r="F45" s="115">
        <f t="shared" si="3"/>
        <v>2.63E-2</v>
      </c>
      <c r="G45" s="115"/>
      <c r="H45" s="72">
        <f t="shared" si="6"/>
        <v>0.17</v>
      </c>
      <c r="I45" s="83">
        <f t="shared" si="7"/>
        <v>0.15</v>
      </c>
      <c r="J45" s="70"/>
      <c r="K45" s="81"/>
      <c r="M45" s="43"/>
      <c r="N45" s="43"/>
      <c r="O45" s="43"/>
      <c r="Q45" s="43"/>
      <c r="R45" s="32"/>
      <c r="S45" s="32"/>
    </row>
    <row r="46" spans="2:19" x14ac:dyDescent="0.35">
      <c r="B46" s="71">
        <f t="shared" si="5"/>
        <v>124.6</v>
      </c>
      <c r="C46" s="79">
        <f t="shared" si="1"/>
        <v>0</v>
      </c>
      <c r="D46" s="80">
        <f t="shared" si="2"/>
        <v>0</v>
      </c>
      <c r="E46" s="87">
        <f t="shared" si="0"/>
        <v>2.63E-2</v>
      </c>
      <c r="F46" s="115">
        <f t="shared" si="3"/>
        <v>2.63E-2</v>
      </c>
      <c r="G46" s="115"/>
      <c r="H46" s="72">
        <f t="shared" si="6"/>
        <v>0.14000000000000001</v>
      </c>
      <c r="I46" s="83">
        <f t="shared" si="7"/>
        <v>0.12</v>
      </c>
      <c r="J46" s="70"/>
      <c r="K46" s="81"/>
      <c r="M46" s="43"/>
      <c r="N46" s="43"/>
      <c r="O46" s="43"/>
      <c r="Q46" s="43"/>
      <c r="R46" s="32"/>
      <c r="S46" s="32"/>
    </row>
    <row r="47" spans="2:19" x14ac:dyDescent="0.35">
      <c r="B47" s="71">
        <f t="shared" si="5"/>
        <v>99.2</v>
      </c>
      <c r="C47" s="79">
        <f t="shared" si="1"/>
        <v>0</v>
      </c>
      <c r="D47" s="80">
        <f t="shared" si="2"/>
        <v>0</v>
      </c>
      <c r="E47" s="87">
        <f t="shared" si="0"/>
        <v>2.63E-2</v>
      </c>
      <c r="F47" s="115">
        <f t="shared" si="3"/>
        <v>2.63E-2</v>
      </c>
      <c r="G47" s="115"/>
      <c r="H47" s="72">
        <f t="shared" si="6"/>
        <v>0.11</v>
      </c>
      <c r="I47" s="83">
        <f t="shared" si="7"/>
        <v>0.1</v>
      </c>
      <c r="J47" s="70"/>
      <c r="K47" s="81"/>
      <c r="M47" s="43"/>
      <c r="N47" s="43"/>
      <c r="O47" s="43"/>
      <c r="Q47" s="43"/>
      <c r="S47" s="32"/>
    </row>
    <row r="48" spans="2:19" x14ac:dyDescent="0.35">
      <c r="B48" s="71">
        <f t="shared" si="5"/>
        <v>73.8</v>
      </c>
      <c r="C48" s="79">
        <f t="shared" si="1"/>
        <v>0</v>
      </c>
      <c r="D48" s="80">
        <f t="shared" si="2"/>
        <v>0</v>
      </c>
      <c r="E48" s="87">
        <f t="shared" si="0"/>
        <v>2.63E-2</v>
      </c>
      <c r="F48" s="115">
        <f t="shared" si="3"/>
        <v>2.63E-2</v>
      </c>
      <c r="G48" s="115"/>
      <c r="H48" s="72">
        <f t="shared" si="6"/>
        <v>0.08</v>
      </c>
      <c r="I48" s="83">
        <f t="shared" si="7"/>
        <v>7.0000000000000007E-2</v>
      </c>
      <c r="J48" s="70"/>
      <c r="K48" s="81"/>
      <c r="M48" s="43"/>
      <c r="N48" s="43"/>
      <c r="O48" s="43"/>
      <c r="Q48" s="43"/>
      <c r="R48" s="32"/>
      <c r="S48" s="32"/>
    </row>
    <row r="49" spans="2:19" x14ac:dyDescent="0.35">
      <c r="B49" s="71">
        <f t="shared" si="5"/>
        <v>48.4</v>
      </c>
      <c r="C49" s="79">
        <f t="shared" si="1"/>
        <v>0</v>
      </c>
      <c r="D49" s="80">
        <f t="shared" si="2"/>
        <v>0</v>
      </c>
      <c r="E49" s="87">
        <f t="shared" si="0"/>
        <v>2.63E-2</v>
      </c>
      <c r="F49" s="115">
        <f t="shared" si="3"/>
        <v>2.63E-2</v>
      </c>
      <c r="G49" s="115"/>
      <c r="H49" s="72">
        <f t="shared" si="6"/>
        <v>0.05</v>
      </c>
      <c r="I49" s="83">
        <f t="shared" si="7"/>
        <v>0.05</v>
      </c>
      <c r="J49" s="70"/>
      <c r="K49" s="81"/>
      <c r="M49" s="43"/>
      <c r="N49" s="43"/>
      <c r="O49" s="43"/>
      <c r="Q49" s="43"/>
      <c r="S49" s="32"/>
    </row>
    <row r="50" spans="2:19" x14ac:dyDescent="0.35">
      <c r="B50" s="71">
        <f t="shared" si="5"/>
        <v>23</v>
      </c>
      <c r="C50" s="79">
        <f t="shared" si="1"/>
        <v>0</v>
      </c>
      <c r="D50" s="80">
        <f t="shared" si="2"/>
        <v>0</v>
      </c>
      <c r="E50" s="87">
        <f t="shared" si="0"/>
        <v>2.3800000000000002E-2</v>
      </c>
      <c r="F50" s="115">
        <f t="shared" si="3"/>
        <v>2.3800000000000002E-2</v>
      </c>
      <c r="G50" s="115"/>
      <c r="H50" s="72">
        <f t="shared" si="6"/>
        <v>0.02</v>
      </c>
      <c r="I50" s="83">
        <f t="shared" si="7"/>
        <v>0.02</v>
      </c>
      <c r="J50" s="70"/>
      <c r="K50" s="81"/>
      <c r="M50" s="43"/>
      <c r="N50" s="43"/>
      <c r="O50" s="43"/>
      <c r="Q50" s="43"/>
      <c r="R50" s="32"/>
      <c r="S50" s="32"/>
    </row>
    <row r="51" spans="2:19" x14ac:dyDescent="0.35">
      <c r="B51" s="71">
        <f t="shared" si="5"/>
        <v>0</v>
      </c>
      <c r="C51" s="79">
        <f t="shared" si="1"/>
        <v>0</v>
      </c>
      <c r="D51" s="80">
        <f t="shared" si="2"/>
        <v>0</v>
      </c>
      <c r="E51" s="87">
        <f t="shared" si="0"/>
        <v>0</v>
      </c>
      <c r="F51" s="115">
        <f t="shared" si="3"/>
        <v>0</v>
      </c>
      <c r="G51" s="115"/>
      <c r="H51" s="72">
        <f t="shared" si="6"/>
        <v>0</v>
      </c>
      <c r="I51" s="83">
        <f t="shared" si="7"/>
        <v>0</v>
      </c>
      <c r="J51" s="70"/>
      <c r="K51" s="81"/>
      <c r="M51" s="43"/>
      <c r="N51" s="43"/>
      <c r="O51" s="43"/>
      <c r="Q51" s="43"/>
      <c r="R51" s="32"/>
      <c r="S51" s="32"/>
    </row>
    <row r="52" spans="2:19" x14ac:dyDescent="0.35">
      <c r="B52" s="71">
        <f t="shared" si="5"/>
        <v>0</v>
      </c>
      <c r="C52" s="79">
        <f t="shared" si="1"/>
        <v>0</v>
      </c>
      <c r="D52" s="80">
        <f t="shared" si="2"/>
        <v>0</v>
      </c>
      <c r="E52" s="87">
        <f t="shared" si="0"/>
        <v>0</v>
      </c>
      <c r="F52" s="115">
        <f t="shared" si="3"/>
        <v>0</v>
      </c>
      <c r="G52" s="115"/>
      <c r="H52" s="72">
        <f t="shared" si="6"/>
        <v>0</v>
      </c>
      <c r="I52" s="83">
        <f t="shared" si="7"/>
        <v>0</v>
      </c>
      <c r="J52" s="70"/>
      <c r="K52" s="81"/>
      <c r="M52" s="43"/>
      <c r="N52" s="43"/>
      <c r="O52" s="43"/>
      <c r="Q52" s="43"/>
      <c r="R52" s="32"/>
      <c r="S52" s="32"/>
    </row>
    <row r="53" spans="2:19" x14ac:dyDescent="0.35">
      <c r="B53" s="71">
        <f t="shared" si="5"/>
        <v>0</v>
      </c>
      <c r="C53" s="79">
        <f t="shared" si="1"/>
        <v>0</v>
      </c>
      <c r="D53" s="80">
        <f t="shared" si="2"/>
        <v>0</v>
      </c>
      <c r="E53" s="87">
        <f t="shared" si="0"/>
        <v>0</v>
      </c>
      <c r="F53" s="115">
        <f t="shared" si="3"/>
        <v>0</v>
      </c>
      <c r="G53" s="115"/>
      <c r="H53" s="72">
        <f t="shared" si="6"/>
        <v>0</v>
      </c>
      <c r="I53" s="83">
        <f t="shared" si="7"/>
        <v>0</v>
      </c>
      <c r="J53" s="70"/>
      <c r="K53" s="81"/>
      <c r="M53" s="43"/>
      <c r="N53" s="43"/>
      <c r="O53" s="43"/>
      <c r="Q53" s="43"/>
      <c r="R53" s="32"/>
      <c r="S53" s="32"/>
    </row>
    <row r="54" spans="2:19" x14ac:dyDescent="0.35">
      <c r="B54" s="71">
        <f t="shared" si="5"/>
        <v>0</v>
      </c>
      <c r="C54" s="79">
        <f t="shared" si="1"/>
        <v>0</v>
      </c>
      <c r="D54" s="80">
        <f t="shared" si="2"/>
        <v>0</v>
      </c>
      <c r="E54" s="87">
        <f>IF($H$16,      IF(OR($B54&gt;($E$15+$P$10),AND($B54&gt;0,$B54&lt;=$E$15)),  ((((((($P$11+$E$16)*(B54-B55)*$P$12)/1000000000)*$E$12))*$E$11)+((((((2*$P$13)-$E$16)*(B54-B55)*$P$12)/1000000000)*$E$12)*(ROUNDUP(($E$11/$E$17),0)))+((((2*$P$13)*(B54-B55)*((($P$11+$E$16)*$E$17)+((2*$P$13)-$E$16)))/1000000000)*$E$12)),                                   IF(AND($B54&gt;$E$15,$B54&lt;=($E$15+$P$10)),    (((((((($P$11+$E$16)*(B54-B55)*$P$12)/1000000000)-$C54)*$E$12))*$E$11)+((((((2*$P$13)-$E$16)*(B54-B55)*$P$12)/1000000000)*$E$12)*(ROUNDUP(($E$11/$E$17),0)))+((((2*$P$13)*(B54-B55)*((($P$11+$E$16)*$E$17)+((2*$P$13)-$E$16)))/1000000000)*$E$12)),                            0)),                                                                                                                                                                   IF(OR($B54&gt;($E$15+$P$10),AND($B54&gt;0,$B54&lt;=$E$15)),        ((((($P$11+$E$16)*(B54-B55)*$P$12)/1000000000)*$E$12))*$E$11,                     IF(AND($B54&gt;$E$15,$B54&lt;=($E$15+$P$10)),            (((((($P$11+$E$16)*(B54-B55)*$P$12)/1000000000)-$C54)*$E$12))*$E$11,                   0)))</f>
        <v>0</v>
      </c>
      <c r="F54" s="115">
        <f t="shared" si="3"/>
        <v>0</v>
      </c>
      <c r="G54" s="115"/>
      <c r="H54" s="72">
        <f t="shared" si="6"/>
        <v>0</v>
      </c>
      <c r="I54" s="83">
        <f t="shared" si="7"/>
        <v>0</v>
      </c>
      <c r="J54" s="70"/>
      <c r="K54" s="81"/>
      <c r="M54" s="43"/>
      <c r="N54" s="43"/>
      <c r="O54" s="43"/>
      <c r="Q54" s="43"/>
      <c r="R54" s="32"/>
      <c r="S54" s="32"/>
    </row>
    <row r="55" spans="2:19" x14ac:dyDescent="0.35">
      <c r="B55" s="71">
        <f t="shared" si="5"/>
        <v>0</v>
      </c>
      <c r="C55" s="79">
        <f t="shared" si="1"/>
        <v>0</v>
      </c>
      <c r="D55" s="80">
        <f t="shared" si="2"/>
        <v>0</v>
      </c>
      <c r="E55" s="87">
        <f t="shared" ref="E55:E118" si="8">IF($H$16,      IF(OR($B55&gt;($E$15+$P$10),AND($B55&gt;0,$B55&lt;=$E$15)),  ((((((($P$11+$E$16)*(B55-B56)*$P$12)/1000000000)*$E$12))*$E$11)+((((((2*$P$13)-$E$16)*(B55-B56)*$P$12)/1000000000)*$E$12)*(ROUNDUP(($E$11/$E$17),0)))+((((2*$P$13)*(B55-B56)*((($P$11+$E$16)*$E$17)+((2*$P$13)-$E$16)))/1000000000)*$E$12)),                                   IF(AND($B55&gt;$E$15,$B55&lt;=($E$15+$P$10)),    (((((((($P$11+$E$16)*(B55-B56)*$P$12)/1000000000)-$C55)*$E$12))*$E$11)+((((((2*$P$13)-$E$16)*(B55-B56)*$P$12)/1000000000)*$E$12)*(ROUNDUP(($E$11/$E$17),0)))+((((2*$P$13)*(B55-B56)*((($P$11+$E$16)*$E$17)+((2*$P$13)-$E$16)))/1000000000)*$E$12)),                            0)),                                                                                                                                                                   IF(OR($B55&gt;($E$15+$P$10),AND($B55&gt;0,$B55&lt;=$E$15)),        ((((($P$11+$E$16)*(B55-B56)*$P$12)/1000000000)*$E$12))*$E$11,                     IF(AND($B55&gt;$E$15,$B55&lt;=($E$15+$P$10)),            (((((($P$11+$E$16)*(B55-B56)*$P$12)/1000000000)-$C55)*$E$12))*$E$11,                   0)))</f>
        <v>0</v>
      </c>
      <c r="F55" s="115">
        <f t="shared" si="3"/>
        <v>0</v>
      </c>
      <c r="G55" s="115"/>
      <c r="H55" s="72">
        <f t="shared" si="6"/>
        <v>0</v>
      </c>
      <c r="I55" s="83">
        <f t="shared" si="7"/>
        <v>0</v>
      </c>
      <c r="J55" s="70"/>
      <c r="K55" s="81"/>
      <c r="M55" s="43"/>
      <c r="N55" s="43"/>
      <c r="O55" s="43"/>
      <c r="Q55" s="43"/>
      <c r="R55" s="32"/>
      <c r="S55" s="32"/>
    </row>
    <row r="56" spans="2:19" x14ac:dyDescent="0.35">
      <c r="B56" s="71">
        <f t="shared" si="5"/>
        <v>0</v>
      </c>
      <c r="C56" s="79">
        <f t="shared" si="1"/>
        <v>0</v>
      </c>
      <c r="D56" s="80">
        <f t="shared" si="2"/>
        <v>0</v>
      </c>
      <c r="E56" s="87">
        <f t="shared" si="8"/>
        <v>0</v>
      </c>
      <c r="F56" s="115">
        <f t="shared" si="3"/>
        <v>0</v>
      </c>
      <c r="G56" s="115"/>
      <c r="H56" s="72">
        <f t="shared" si="6"/>
        <v>0</v>
      </c>
      <c r="I56" s="83">
        <f t="shared" si="7"/>
        <v>0</v>
      </c>
      <c r="J56" s="70"/>
      <c r="K56" s="81"/>
      <c r="M56" s="43"/>
      <c r="N56" s="43"/>
      <c r="O56" s="43"/>
      <c r="Q56" s="43"/>
      <c r="R56" s="32"/>
      <c r="S56" s="32"/>
    </row>
    <row r="57" spans="2:19" x14ac:dyDescent="0.35">
      <c r="B57" s="71">
        <f t="shared" si="5"/>
        <v>0</v>
      </c>
      <c r="C57" s="79">
        <f t="shared" si="1"/>
        <v>0</v>
      </c>
      <c r="D57" s="80">
        <f t="shared" si="2"/>
        <v>0</v>
      </c>
      <c r="E57" s="87">
        <f t="shared" si="8"/>
        <v>0</v>
      </c>
      <c r="F57" s="115">
        <f t="shared" si="3"/>
        <v>0</v>
      </c>
      <c r="G57" s="115"/>
      <c r="H57" s="72">
        <f t="shared" si="6"/>
        <v>0</v>
      </c>
      <c r="I57" s="83">
        <f t="shared" si="7"/>
        <v>0</v>
      </c>
      <c r="J57" s="70"/>
      <c r="K57" s="81"/>
      <c r="M57" s="43"/>
      <c r="N57" s="43"/>
      <c r="O57" s="43"/>
      <c r="Q57" s="43"/>
      <c r="R57" s="32"/>
      <c r="S57" s="32"/>
    </row>
    <row r="58" spans="2:19" x14ac:dyDescent="0.35">
      <c r="B58" s="71">
        <f t="shared" si="5"/>
        <v>0</v>
      </c>
      <c r="C58" s="79">
        <f t="shared" si="1"/>
        <v>0</v>
      </c>
      <c r="D58" s="80">
        <f t="shared" si="2"/>
        <v>0</v>
      </c>
      <c r="E58" s="87">
        <f t="shared" si="8"/>
        <v>0</v>
      </c>
      <c r="F58" s="115">
        <f t="shared" si="3"/>
        <v>0</v>
      </c>
      <c r="G58" s="115"/>
      <c r="H58" s="72">
        <f t="shared" si="6"/>
        <v>0</v>
      </c>
      <c r="I58" s="83">
        <f t="shared" si="7"/>
        <v>0</v>
      </c>
      <c r="J58" s="70"/>
      <c r="K58" s="81"/>
      <c r="M58" s="43"/>
      <c r="N58" s="43"/>
      <c r="O58" s="43"/>
      <c r="Q58" s="43"/>
      <c r="R58" s="32"/>
      <c r="S58" s="32"/>
    </row>
    <row r="59" spans="2:19" x14ac:dyDescent="0.35">
      <c r="B59" s="71">
        <f t="shared" si="5"/>
        <v>0</v>
      </c>
      <c r="C59" s="79">
        <f t="shared" si="1"/>
        <v>0</v>
      </c>
      <c r="D59" s="80">
        <f t="shared" si="2"/>
        <v>0</v>
      </c>
      <c r="E59" s="87">
        <f t="shared" si="8"/>
        <v>0</v>
      </c>
      <c r="F59" s="115">
        <f t="shared" si="3"/>
        <v>0</v>
      </c>
      <c r="G59" s="115"/>
      <c r="H59" s="72">
        <f t="shared" si="6"/>
        <v>0</v>
      </c>
      <c r="I59" s="83">
        <f t="shared" si="7"/>
        <v>0</v>
      </c>
      <c r="J59" s="70"/>
      <c r="K59" s="81"/>
      <c r="M59" s="43"/>
      <c r="N59" s="43"/>
      <c r="O59" s="43"/>
      <c r="Q59" s="43"/>
      <c r="R59" s="32"/>
      <c r="S59" s="32"/>
    </row>
    <row r="60" spans="2:19" x14ac:dyDescent="0.35">
      <c r="B60" s="71">
        <f t="shared" si="5"/>
        <v>0</v>
      </c>
      <c r="C60" s="79">
        <f t="shared" si="1"/>
        <v>0</v>
      </c>
      <c r="D60" s="80">
        <f t="shared" si="2"/>
        <v>0</v>
      </c>
      <c r="E60" s="87">
        <f t="shared" si="8"/>
        <v>0</v>
      </c>
      <c r="F60" s="115">
        <f t="shared" si="3"/>
        <v>0</v>
      </c>
      <c r="G60" s="115"/>
      <c r="H60" s="72">
        <f t="shared" si="6"/>
        <v>0</v>
      </c>
      <c r="I60" s="83">
        <f t="shared" si="7"/>
        <v>0</v>
      </c>
      <c r="J60" s="70"/>
      <c r="K60" s="81"/>
      <c r="M60" s="43"/>
      <c r="N60" s="43"/>
      <c r="O60" s="43"/>
      <c r="Q60" s="43"/>
      <c r="R60" s="32"/>
      <c r="S60" s="32"/>
    </row>
    <row r="61" spans="2:19" x14ac:dyDescent="0.35">
      <c r="B61" s="71">
        <f t="shared" si="5"/>
        <v>0</v>
      </c>
      <c r="C61" s="79">
        <f t="shared" si="1"/>
        <v>0</v>
      </c>
      <c r="D61" s="80">
        <f t="shared" si="2"/>
        <v>0</v>
      </c>
      <c r="E61" s="87">
        <f t="shared" si="8"/>
        <v>0</v>
      </c>
      <c r="F61" s="115">
        <f t="shared" si="3"/>
        <v>0</v>
      </c>
      <c r="G61" s="115"/>
      <c r="H61" s="72">
        <f t="shared" si="6"/>
        <v>0</v>
      </c>
      <c r="I61" s="83">
        <f t="shared" si="7"/>
        <v>0</v>
      </c>
      <c r="J61" s="70"/>
      <c r="K61" s="81"/>
      <c r="M61" s="43"/>
      <c r="N61" s="43"/>
      <c r="O61" s="43"/>
      <c r="Q61" s="43"/>
      <c r="R61" s="32"/>
      <c r="S61" s="32"/>
    </row>
    <row r="62" spans="2:19" x14ac:dyDescent="0.35">
      <c r="B62" s="71">
        <f t="shared" si="5"/>
        <v>0</v>
      </c>
      <c r="C62" s="79">
        <f t="shared" si="1"/>
        <v>0</v>
      </c>
      <c r="D62" s="80">
        <f t="shared" si="2"/>
        <v>0</v>
      </c>
      <c r="E62" s="87">
        <f t="shared" si="8"/>
        <v>0</v>
      </c>
      <c r="F62" s="115">
        <f t="shared" si="3"/>
        <v>0</v>
      </c>
      <c r="G62" s="115"/>
      <c r="H62" s="72">
        <f t="shared" si="6"/>
        <v>0</v>
      </c>
      <c r="I62" s="83">
        <f t="shared" si="7"/>
        <v>0</v>
      </c>
      <c r="J62" s="70"/>
      <c r="K62" s="81"/>
      <c r="M62" s="43"/>
      <c r="N62" s="43"/>
      <c r="O62" s="43"/>
      <c r="Q62" s="43"/>
      <c r="R62" s="32"/>
      <c r="S62" s="32"/>
    </row>
    <row r="63" spans="2:19" x14ac:dyDescent="0.35">
      <c r="B63" s="71">
        <f t="shared" si="5"/>
        <v>0</v>
      </c>
      <c r="C63" s="79">
        <f t="shared" si="1"/>
        <v>0</v>
      </c>
      <c r="D63" s="80">
        <f t="shared" si="2"/>
        <v>0</v>
      </c>
      <c r="E63" s="87">
        <f t="shared" si="8"/>
        <v>0</v>
      </c>
      <c r="F63" s="115">
        <f t="shared" si="3"/>
        <v>0</v>
      </c>
      <c r="G63" s="115"/>
      <c r="H63" s="72">
        <f t="shared" si="6"/>
        <v>0</v>
      </c>
      <c r="I63" s="83">
        <f t="shared" si="7"/>
        <v>0</v>
      </c>
      <c r="J63" s="70"/>
      <c r="K63" s="81"/>
      <c r="M63" s="43"/>
      <c r="N63" s="43"/>
      <c r="O63" s="43"/>
      <c r="Q63" s="43"/>
      <c r="R63" s="32"/>
      <c r="S63" s="32"/>
    </row>
    <row r="64" spans="2:19" x14ac:dyDescent="0.35">
      <c r="B64" s="71">
        <f t="shared" si="5"/>
        <v>0</v>
      </c>
      <c r="C64" s="79">
        <f t="shared" si="1"/>
        <v>0</v>
      </c>
      <c r="D64" s="80">
        <f t="shared" si="2"/>
        <v>0</v>
      </c>
      <c r="E64" s="87">
        <f t="shared" si="8"/>
        <v>0</v>
      </c>
      <c r="F64" s="115">
        <f t="shared" si="3"/>
        <v>0</v>
      </c>
      <c r="G64" s="115"/>
      <c r="H64" s="72">
        <f t="shared" si="6"/>
        <v>0</v>
      </c>
      <c r="I64" s="83">
        <f t="shared" si="7"/>
        <v>0</v>
      </c>
      <c r="J64" s="70"/>
      <c r="K64" s="81"/>
      <c r="M64" s="43"/>
      <c r="N64" s="43"/>
      <c r="O64" s="43"/>
      <c r="Q64" s="43"/>
      <c r="R64" s="32"/>
      <c r="S64" s="32"/>
    </row>
    <row r="65" spans="2:20" x14ac:dyDescent="0.35">
      <c r="B65" s="71">
        <f t="shared" si="5"/>
        <v>0</v>
      </c>
      <c r="C65" s="79">
        <f t="shared" si="1"/>
        <v>0</v>
      </c>
      <c r="D65" s="80">
        <f t="shared" si="2"/>
        <v>0</v>
      </c>
      <c r="E65" s="87">
        <f t="shared" si="8"/>
        <v>0</v>
      </c>
      <c r="F65" s="115">
        <f t="shared" si="3"/>
        <v>0</v>
      </c>
      <c r="G65" s="115"/>
      <c r="H65" s="72">
        <f t="shared" si="6"/>
        <v>0</v>
      </c>
      <c r="I65" s="83">
        <f t="shared" si="7"/>
        <v>0</v>
      </c>
      <c r="J65" s="70"/>
      <c r="K65" s="81"/>
      <c r="M65" s="43"/>
      <c r="N65" s="43"/>
      <c r="O65" s="43"/>
      <c r="Q65" s="43"/>
      <c r="R65" s="32"/>
      <c r="S65" s="32"/>
      <c r="T65" s="32"/>
    </row>
    <row r="66" spans="2:20" x14ac:dyDescent="0.35">
      <c r="B66" s="71">
        <f t="shared" si="5"/>
        <v>0</v>
      </c>
      <c r="C66" s="79">
        <f t="shared" si="1"/>
        <v>0</v>
      </c>
      <c r="D66" s="80">
        <f t="shared" si="2"/>
        <v>0</v>
      </c>
      <c r="E66" s="87">
        <f t="shared" si="8"/>
        <v>0</v>
      </c>
      <c r="F66" s="115">
        <f t="shared" si="3"/>
        <v>0</v>
      </c>
      <c r="G66" s="115"/>
      <c r="H66" s="72">
        <f t="shared" si="6"/>
        <v>0</v>
      </c>
      <c r="I66" s="83">
        <f t="shared" si="7"/>
        <v>0</v>
      </c>
      <c r="J66" s="70"/>
      <c r="K66" s="81"/>
      <c r="M66" s="43"/>
      <c r="N66" s="43"/>
      <c r="O66" s="43"/>
      <c r="Q66" s="43"/>
      <c r="R66" s="32"/>
      <c r="S66" s="32"/>
      <c r="T66" s="32"/>
    </row>
    <row r="67" spans="2:20" x14ac:dyDescent="0.35">
      <c r="B67" s="71">
        <f t="shared" si="5"/>
        <v>0</v>
      </c>
      <c r="C67" s="79">
        <f t="shared" si="1"/>
        <v>0</v>
      </c>
      <c r="D67" s="80">
        <f t="shared" si="2"/>
        <v>0</v>
      </c>
      <c r="E67" s="87">
        <f t="shared" si="8"/>
        <v>0</v>
      </c>
      <c r="F67" s="115">
        <f t="shared" si="3"/>
        <v>0</v>
      </c>
      <c r="G67" s="115"/>
      <c r="H67" s="72">
        <f t="shared" si="6"/>
        <v>0</v>
      </c>
      <c r="I67" s="83">
        <f t="shared" si="7"/>
        <v>0</v>
      </c>
      <c r="J67" s="70"/>
      <c r="K67" s="81"/>
      <c r="M67" s="43"/>
      <c r="N67" s="43"/>
      <c r="O67" s="43"/>
      <c r="Q67" s="43"/>
      <c r="R67" s="32"/>
      <c r="S67" s="32"/>
      <c r="T67" s="32"/>
    </row>
    <row r="68" spans="2:20" x14ac:dyDescent="0.35">
      <c r="B68" s="71">
        <f t="shared" si="5"/>
        <v>0</v>
      </c>
      <c r="C68" s="79">
        <f t="shared" si="1"/>
        <v>0</v>
      </c>
      <c r="D68" s="80">
        <f t="shared" si="2"/>
        <v>0</v>
      </c>
      <c r="E68" s="87">
        <f t="shared" si="8"/>
        <v>0</v>
      </c>
      <c r="F68" s="115">
        <f t="shared" si="3"/>
        <v>0</v>
      </c>
      <c r="G68" s="115"/>
      <c r="H68" s="72">
        <f t="shared" si="6"/>
        <v>0</v>
      </c>
      <c r="I68" s="83">
        <f t="shared" si="7"/>
        <v>0</v>
      </c>
      <c r="J68" s="32"/>
      <c r="K68" s="81"/>
      <c r="M68" s="43"/>
      <c r="N68" s="43"/>
      <c r="O68" s="43"/>
      <c r="Q68" s="43"/>
      <c r="R68" s="2"/>
    </row>
    <row r="69" spans="2:20" x14ac:dyDescent="0.35">
      <c r="B69" s="71">
        <f t="shared" si="5"/>
        <v>0</v>
      </c>
      <c r="C69" s="79">
        <f t="shared" si="1"/>
        <v>0</v>
      </c>
      <c r="D69" s="80">
        <f t="shared" si="2"/>
        <v>0</v>
      </c>
      <c r="E69" s="87">
        <f t="shared" si="8"/>
        <v>0</v>
      </c>
      <c r="F69" s="115">
        <f t="shared" si="3"/>
        <v>0</v>
      </c>
      <c r="G69" s="115"/>
      <c r="H69" s="72">
        <f t="shared" si="6"/>
        <v>0</v>
      </c>
      <c r="I69" s="83">
        <f t="shared" si="7"/>
        <v>0</v>
      </c>
      <c r="J69" s="32"/>
      <c r="K69" s="81"/>
      <c r="M69" s="43"/>
      <c r="N69" s="43"/>
      <c r="O69" s="43"/>
      <c r="Q69" s="43"/>
      <c r="R69" s="2"/>
    </row>
    <row r="70" spans="2:20" x14ac:dyDescent="0.35">
      <c r="B70" s="71">
        <f t="shared" si="5"/>
        <v>0</v>
      </c>
      <c r="C70" s="79">
        <f t="shared" si="1"/>
        <v>0</v>
      </c>
      <c r="D70" s="80">
        <f t="shared" si="2"/>
        <v>0</v>
      </c>
      <c r="E70" s="87">
        <f t="shared" si="8"/>
        <v>0</v>
      </c>
      <c r="F70" s="115">
        <f t="shared" si="3"/>
        <v>0</v>
      </c>
      <c r="G70" s="115"/>
      <c r="H70" s="72">
        <f t="shared" si="6"/>
        <v>0</v>
      </c>
      <c r="I70" s="83">
        <f t="shared" si="7"/>
        <v>0</v>
      </c>
      <c r="J70" s="32"/>
      <c r="K70" s="81"/>
      <c r="M70" s="43"/>
      <c r="N70" s="43"/>
      <c r="O70" s="43"/>
      <c r="Q70" s="43"/>
      <c r="R70" s="2"/>
    </row>
    <row r="71" spans="2:20" x14ac:dyDescent="0.35">
      <c r="B71" s="71">
        <f t="shared" si="5"/>
        <v>0</v>
      </c>
      <c r="C71" s="79">
        <f t="shared" si="1"/>
        <v>0</v>
      </c>
      <c r="D71" s="80">
        <f t="shared" si="2"/>
        <v>0</v>
      </c>
      <c r="E71" s="87">
        <f t="shared" si="8"/>
        <v>0</v>
      </c>
      <c r="F71" s="115">
        <f t="shared" si="3"/>
        <v>0</v>
      </c>
      <c r="G71" s="115"/>
      <c r="H71" s="72">
        <f t="shared" si="6"/>
        <v>0</v>
      </c>
      <c r="I71" s="83">
        <f t="shared" si="7"/>
        <v>0</v>
      </c>
      <c r="J71" s="32"/>
      <c r="K71" s="81"/>
      <c r="M71" s="43"/>
      <c r="N71" s="43"/>
      <c r="O71" s="43"/>
      <c r="Q71" s="43"/>
      <c r="R71" s="2"/>
    </row>
    <row r="72" spans="2:20" x14ac:dyDescent="0.35">
      <c r="B72" s="71">
        <f t="shared" si="5"/>
        <v>0</v>
      </c>
      <c r="C72" s="79">
        <f t="shared" si="1"/>
        <v>0</v>
      </c>
      <c r="D72" s="80">
        <f t="shared" si="2"/>
        <v>0</v>
      </c>
      <c r="E72" s="87">
        <f t="shared" si="8"/>
        <v>0</v>
      </c>
      <c r="F72" s="115">
        <f t="shared" si="3"/>
        <v>0</v>
      </c>
      <c r="G72" s="115"/>
      <c r="H72" s="72">
        <f t="shared" si="6"/>
        <v>0</v>
      </c>
      <c r="I72" s="83">
        <f t="shared" si="7"/>
        <v>0</v>
      </c>
      <c r="J72" s="32"/>
      <c r="K72" s="81"/>
      <c r="M72" s="43"/>
      <c r="N72" s="43"/>
      <c r="O72" s="43"/>
      <c r="Q72" s="43"/>
      <c r="R72" s="2"/>
    </row>
    <row r="73" spans="2:20" x14ac:dyDescent="0.35">
      <c r="B73" s="71">
        <f t="shared" si="5"/>
        <v>0</v>
      </c>
      <c r="C73" s="79">
        <f t="shared" si="1"/>
        <v>0</v>
      </c>
      <c r="D73" s="80">
        <f t="shared" si="2"/>
        <v>0</v>
      </c>
      <c r="E73" s="87">
        <f t="shared" si="8"/>
        <v>0</v>
      </c>
      <c r="F73" s="115">
        <f t="shared" si="3"/>
        <v>0</v>
      </c>
      <c r="G73" s="115"/>
      <c r="H73" s="72">
        <f t="shared" si="6"/>
        <v>0</v>
      </c>
      <c r="I73" s="83">
        <f t="shared" si="7"/>
        <v>0</v>
      </c>
      <c r="J73" s="32"/>
      <c r="K73" s="81"/>
      <c r="M73" s="43"/>
      <c r="N73" s="43"/>
      <c r="O73" s="43"/>
      <c r="Q73" s="43"/>
      <c r="R73" s="2"/>
    </row>
    <row r="74" spans="2:20" x14ac:dyDescent="0.35">
      <c r="B74" s="71">
        <f t="shared" si="5"/>
        <v>0</v>
      </c>
      <c r="C74" s="79">
        <f t="shared" si="1"/>
        <v>0</v>
      </c>
      <c r="D74" s="80">
        <f t="shared" si="2"/>
        <v>0</v>
      </c>
      <c r="E74" s="87">
        <f t="shared" si="8"/>
        <v>0</v>
      </c>
      <c r="F74" s="115">
        <f t="shared" si="3"/>
        <v>0</v>
      </c>
      <c r="G74" s="115"/>
      <c r="H74" s="72">
        <f t="shared" si="6"/>
        <v>0</v>
      </c>
      <c r="I74" s="83">
        <f t="shared" si="7"/>
        <v>0</v>
      </c>
      <c r="J74" s="32"/>
      <c r="K74" s="81"/>
      <c r="M74" s="43"/>
      <c r="N74" s="43"/>
      <c r="O74" s="43"/>
      <c r="Q74" s="43"/>
      <c r="R74" s="2"/>
    </row>
    <row r="75" spans="2:20" x14ac:dyDescent="0.35">
      <c r="B75" s="71">
        <f t="shared" si="5"/>
        <v>0</v>
      </c>
      <c r="C75" s="79">
        <f t="shared" si="1"/>
        <v>0</v>
      </c>
      <c r="D75" s="80">
        <f t="shared" si="2"/>
        <v>0</v>
      </c>
      <c r="E75" s="87">
        <f t="shared" si="8"/>
        <v>0</v>
      </c>
      <c r="F75" s="115">
        <f t="shared" si="3"/>
        <v>0</v>
      </c>
      <c r="G75" s="115"/>
      <c r="H75" s="72">
        <f t="shared" si="6"/>
        <v>0</v>
      </c>
      <c r="I75" s="83">
        <f t="shared" si="7"/>
        <v>0</v>
      </c>
      <c r="J75" s="32"/>
      <c r="K75" s="81"/>
      <c r="M75" s="43"/>
      <c r="N75" s="43"/>
      <c r="O75" s="43"/>
      <c r="Q75" s="43"/>
      <c r="R75" s="2"/>
    </row>
    <row r="76" spans="2:20" x14ac:dyDescent="0.35">
      <c r="B76" s="71">
        <f t="shared" si="5"/>
        <v>0</v>
      </c>
      <c r="C76" s="79">
        <f t="shared" si="1"/>
        <v>0</v>
      </c>
      <c r="D76" s="80">
        <f t="shared" si="2"/>
        <v>0</v>
      </c>
      <c r="E76" s="87">
        <f t="shared" si="8"/>
        <v>0</v>
      </c>
      <c r="F76" s="115">
        <f t="shared" si="3"/>
        <v>0</v>
      </c>
      <c r="G76" s="115"/>
      <c r="H76" s="72">
        <f t="shared" si="6"/>
        <v>0</v>
      </c>
      <c r="I76" s="83">
        <f t="shared" si="7"/>
        <v>0</v>
      </c>
      <c r="J76" s="32"/>
      <c r="K76" s="81"/>
      <c r="M76" s="43"/>
      <c r="N76" s="43"/>
      <c r="O76" s="43"/>
      <c r="Q76" s="43"/>
      <c r="R76" s="2"/>
    </row>
    <row r="77" spans="2:20" x14ac:dyDescent="0.35">
      <c r="B77" s="71">
        <f t="shared" si="5"/>
        <v>0</v>
      </c>
      <c r="C77" s="79">
        <f t="shared" si="1"/>
        <v>0</v>
      </c>
      <c r="D77" s="80">
        <f t="shared" si="2"/>
        <v>0</v>
      </c>
      <c r="E77" s="87">
        <f t="shared" si="8"/>
        <v>0</v>
      </c>
      <c r="F77" s="115">
        <f t="shared" si="3"/>
        <v>0</v>
      </c>
      <c r="G77" s="115"/>
      <c r="H77" s="72">
        <f t="shared" si="6"/>
        <v>0</v>
      </c>
      <c r="I77" s="83">
        <f t="shared" si="7"/>
        <v>0</v>
      </c>
      <c r="J77" s="32"/>
      <c r="K77" s="81"/>
      <c r="M77" s="43"/>
      <c r="N77" s="43"/>
      <c r="O77" s="43"/>
      <c r="Q77" s="43"/>
      <c r="R77" s="2"/>
    </row>
    <row r="78" spans="2:20" x14ac:dyDescent="0.35">
      <c r="B78" s="71">
        <f t="shared" si="5"/>
        <v>0</v>
      </c>
      <c r="C78" s="79">
        <f t="shared" si="1"/>
        <v>0</v>
      </c>
      <c r="D78" s="80">
        <f t="shared" si="2"/>
        <v>0</v>
      </c>
      <c r="E78" s="87">
        <f t="shared" si="8"/>
        <v>0</v>
      </c>
      <c r="F78" s="115">
        <f t="shared" si="3"/>
        <v>0</v>
      </c>
      <c r="G78" s="115"/>
      <c r="H78" s="72">
        <f t="shared" si="6"/>
        <v>0</v>
      </c>
      <c r="I78" s="83">
        <f t="shared" si="7"/>
        <v>0</v>
      </c>
      <c r="J78" s="32"/>
      <c r="K78" s="81"/>
      <c r="M78" s="43"/>
      <c r="N78" s="43"/>
      <c r="O78" s="43"/>
      <c r="P78" s="2"/>
      <c r="Q78" s="43"/>
      <c r="R78" s="2"/>
    </row>
    <row r="79" spans="2:20" x14ac:dyDescent="0.35">
      <c r="B79" s="71">
        <f t="shared" si="5"/>
        <v>0</v>
      </c>
      <c r="C79" s="79">
        <f t="shared" si="1"/>
        <v>0</v>
      </c>
      <c r="D79" s="80">
        <f t="shared" si="2"/>
        <v>0</v>
      </c>
      <c r="E79" s="87">
        <f t="shared" si="8"/>
        <v>0</v>
      </c>
      <c r="F79" s="115">
        <f t="shared" si="3"/>
        <v>0</v>
      </c>
      <c r="G79" s="115"/>
      <c r="H79" s="72">
        <f t="shared" si="6"/>
        <v>0</v>
      </c>
      <c r="I79" s="83">
        <f t="shared" si="7"/>
        <v>0</v>
      </c>
      <c r="J79" s="32"/>
      <c r="K79" s="81"/>
      <c r="M79" s="43"/>
      <c r="N79" s="43"/>
      <c r="O79" s="43"/>
      <c r="P79" s="2"/>
      <c r="Q79" s="43"/>
      <c r="R79" s="2"/>
    </row>
    <row r="80" spans="2:20" x14ac:dyDescent="0.35">
      <c r="B80" s="71">
        <f t="shared" si="5"/>
        <v>0</v>
      </c>
      <c r="C80" s="79">
        <f t="shared" si="1"/>
        <v>0</v>
      </c>
      <c r="D80" s="80">
        <f t="shared" si="2"/>
        <v>0</v>
      </c>
      <c r="E80" s="87">
        <f t="shared" si="8"/>
        <v>0</v>
      </c>
      <c r="F80" s="115">
        <f t="shared" si="3"/>
        <v>0</v>
      </c>
      <c r="G80" s="115"/>
      <c r="H80" s="72">
        <f t="shared" si="6"/>
        <v>0</v>
      </c>
      <c r="I80" s="83">
        <f t="shared" si="7"/>
        <v>0</v>
      </c>
      <c r="J80" s="32"/>
      <c r="K80" s="81"/>
      <c r="M80" s="43"/>
      <c r="N80" s="43"/>
      <c r="O80" s="43"/>
      <c r="P80" s="2"/>
      <c r="Q80" s="43"/>
      <c r="R80" s="2"/>
    </row>
    <row r="81" spans="2:18" x14ac:dyDescent="0.35">
      <c r="B81" s="71">
        <f t="shared" si="5"/>
        <v>0</v>
      </c>
      <c r="C81" s="79">
        <f t="shared" si="1"/>
        <v>0</v>
      </c>
      <c r="D81" s="80">
        <f t="shared" si="2"/>
        <v>0</v>
      </c>
      <c r="E81" s="87">
        <f t="shared" si="8"/>
        <v>0</v>
      </c>
      <c r="F81" s="115">
        <f t="shared" si="3"/>
        <v>0</v>
      </c>
      <c r="G81" s="115"/>
      <c r="H81" s="72">
        <f t="shared" si="6"/>
        <v>0</v>
      </c>
      <c r="I81" s="83">
        <f t="shared" si="7"/>
        <v>0</v>
      </c>
      <c r="J81" s="32"/>
      <c r="K81" s="81"/>
      <c r="M81" s="43"/>
      <c r="N81" s="43"/>
      <c r="O81" s="43"/>
      <c r="P81" s="2"/>
      <c r="Q81" s="43"/>
      <c r="R81" s="2"/>
    </row>
    <row r="82" spans="2:18" x14ac:dyDescent="0.35">
      <c r="B82" s="71">
        <f t="shared" si="5"/>
        <v>0</v>
      </c>
      <c r="C82" s="79">
        <f t="shared" si="1"/>
        <v>0</v>
      </c>
      <c r="D82" s="80">
        <f t="shared" si="2"/>
        <v>0</v>
      </c>
      <c r="E82" s="87">
        <f t="shared" si="8"/>
        <v>0</v>
      </c>
      <c r="F82" s="115">
        <f t="shared" si="3"/>
        <v>0</v>
      </c>
      <c r="G82" s="115"/>
      <c r="H82" s="72">
        <f t="shared" si="6"/>
        <v>0</v>
      </c>
      <c r="I82" s="83">
        <f t="shared" si="7"/>
        <v>0</v>
      </c>
      <c r="J82" s="32"/>
      <c r="K82" s="81"/>
      <c r="M82" s="43"/>
      <c r="N82" s="43"/>
      <c r="O82" s="43"/>
      <c r="P82" s="2"/>
      <c r="Q82" s="43"/>
      <c r="R82" s="2"/>
    </row>
    <row r="83" spans="2:18" x14ac:dyDescent="0.35">
      <c r="B83" s="71">
        <f t="shared" si="5"/>
        <v>0</v>
      </c>
      <c r="C83" s="79">
        <f t="shared" si="1"/>
        <v>0</v>
      </c>
      <c r="D83" s="80">
        <f t="shared" si="2"/>
        <v>0</v>
      </c>
      <c r="E83" s="87">
        <f t="shared" si="8"/>
        <v>0</v>
      </c>
      <c r="F83" s="115">
        <f t="shared" si="3"/>
        <v>0</v>
      </c>
      <c r="G83" s="115"/>
      <c r="H83" s="72">
        <f t="shared" si="6"/>
        <v>0</v>
      </c>
      <c r="I83" s="83">
        <f t="shared" si="7"/>
        <v>0</v>
      </c>
      <c r="J83" s="32"/>
      <c r="K83" s="81"/>
      <c r="M83" s="43"/>
      <c r="N83" s="43"/>
      <c r="O83" s="43"/>
      <c r="P83" s="2"/>
      <c r="Q83" s="43"/>
      <c r="R83" s="2"/>
    </row>
    <row r="84" spans="2:18" x14ac:dyDescent="0.35">
      <c r="B84" s="71">
        <f t="shared" si="5"/>
        <v>0</v>
      </c>
      <c r="C84" s="79">
        <f t="shared" si="1"/>
        <v>0</v>
      </c>
      <c r="D84" s="80">
        <f t="shared" si="2"/>
        <v>0</v>
      </c>
      <c r="E84" s="87">
        <f t="shared" si="8"/>
        <v>0</v>
      </c>
      <c r="F84" s="115">
        <f t="shared" si="3"/>
        <v>0</v>
      </c>
      <c r="G84" s="115"/>
      <c r="H84" s="72">
        <f t="shared" si="6"/>
        <v>0</v>
      </c>
      <c r="I84" s="83">
        <f t="shared" si="7"/>
        <v>0</v>
      </c>
      <c r="J84" s="32"/>
      <c r="K84" s="81"/>
      <c r="M84" s="43"/>
      <c r="N84" s="43"/>
      <c r="O84" s="43"/>
      <c r="P84" s="2"/>
      <c r="Q84" s="43"/>
      <c r="R84" s="2"/>
    </row>
    <row r="85" spans="2:18" x14ac:dyDescent="0.35">
      <c r="B85" s="71">
        <f t="shared" si="5"/>
        <v>0</v>
      </c>
      <c r="C85" s="79">
        <f t="shared" si="1"/>
        <v>0</v>
      </c>
      <c r="D85" s="80">
        <f t="shared" si="2"/>
        <v>0</v>
      </c>
      <c r="E85" s="87">
        <f t="shared" si="8"/>
        <v>0</v>
      </c>
      <c r="F85" s="115">
        <f t="shared" si="3"/>
        <v>0</v>
      </c>
      <c r="G85" s="115"/>
      <c r="H85" s="72">
        <f t="shared" si="6"/>
        <v>0</v>
      </c>
      <c r="I85" s="83">
        <f t="shared" si="7"/>
        <v>0</v>
      </c>
      <c r="J85" s="32"/>
      <c r="K85" s="81"/>
      <c r="M85" s="43"/>
      <c r="N85" s="43"/>
      <c r="O85" s="43"/>
      <c r="P85" s="2"/>
      <c r="Q85" s="43"/>
      <c r="R85" s="2"/>
    </row>
    <row r="86" spans="2:18" x14ac:dyDescent="0.35">
      <c r="B86" s="71">
        <f t="shared" si="5"/>
        <v>0</v>
      </c>
      <c r="C86" s="79">
        <f t="shared" ref="C86:C149" si="9">IF($E$8="SC-44",     IF(B86=1117+$E$15,    0.0015,       IF(B86=1091.6+$E$15,   0.0043,        IF(B86=1066.2+$E$15,    0.0088,       IF(B86=1040.8+$E$15,   0.0126,        IF(B86=1015.4+$E$15,   0.0186,        IF(B86=990+$E$15,   0.0267,       IF(B86=964.6+$E$15,    0.0322,      IF(B86=939.2+$E$15,   0.0365,        IF(B86=913.8+$E$15,    0.0403,         IF(B86=888.4+$E$15,    0.0438,       IF(B86=863+$E$15,    0.0468,        IF(B86=837.6+$E$15,    0.0501,       IF(B86=812.2+$E$15,    0.0526,       IF(B86=786.8+$E$15,    0.0549,      IF(B86=761.4+$E$15,    0.0569,        IF(B86=736+$E$15,    0.0586,         IF(B86=710.6+$E$15,    0.0604,       IF(B86=685.2+$E$15,   0.0619,        IF(B86=659.8+$E$15,    0.0634,       IF(B86=634.4+$E$15,   0.0649,       IF(B86=609+$E$15,    0.0664,      IF(B86=583.6+$E$15,    0.0679,        IF(B86=558.2+$E$15,    0.0689,        IF(B86=532.8+$E$15,    0.0705,        IF(B86=507.4+$E$15,    0.0715,        IF(B86=482+$E$15,    0.0722,       IF(B86=456.6+$E$15,     0.0735,       IF(B86=431.2+$E$15,     0.0742,      IF(B86=405.8+$E$15,     0.075,        IF(B86=380.4+$E$15,   0.0757,        IF(B86=355+$E$15,    0.0767,      IF(B86=329.6+$E$15,     0.0773,        IF(B86=304.2+$E$15,    0.0783,       IF(B86=278.8+$E$15,     0.0788,       IF(B86=253.4+$E$15,    0.0795,      IF(B86=228+$E$15,   0.0803,        IF(B86=202.6+$E$15,     0.081,        IF(B86=177.2+$E$15,     0.0815,      IF(B86=151.8+$E$15,     0.0825,        IF(B86=126.4+$E$15,    0.0878,       IF(B86=101+$E$15,     0.081,        IF(B86=75.6+$E$15,     0.0868,       IF(B86=50.2+$E$15,     0.0886,        IF(B86=24.8+$E$15,     0.0906,        0)))))))))))))))))))))))))))))))))))))))))))),                                                                                                                                 IF($E$8="SC-34W",     IF(B86=863+$E$15,       0.0124,      IF(B86=837.6+$E$15,      0.0148,      IF(B86=812.2+$E$15,        0.0226,        IF(B86=786.8+$E$15,       0.0301,      IF(B86=761.4+$E$15,    0.035,     IF(B86=736+$E$15,    0.0391,     IF(B86=710.6+$E$15,    0.0427,    IF(B86=685.2+$E$15,   0.0459,     IF(B86=659.8+$E$15,  0.0486,      IF(B86=634.4+$E$15,   0.0512,     IF(B86=609+$E$15,   0.0534,     IF(B86=583.6+$E$15,   0.0553,     IF(B86=558.2+$E$15,   0.0573,    IF(B86=532.8+$E$15,       0.0592,    IF(B86=507.4+$E$15,   0.0607,   IF(B86=482+$E$15,  0.0621,    IF(B86=456.6+$E$15,   0.0636,    IF(B86=431.2+$E$15,   0.0651,    IF(B86=405.8+$E$15,   0.066,      IF(B86=380.4+$E$15,   0.067,    IF(B86=355+$E$15,   0.068,    IF(B86=329.6+$E$15,   0.0692,     IF(B86=304.2+$E$15,    0.0699,   IF(B86=278.8+$E$15,   0.0706,    IF(B86=253.4+$E$15,     0.0714,     IF(B86=228+$E$15,    0.0723,     IF(B86=202.6+$E$15,     0.0731,     IF(B86=177.2+$E$15,    0.0736,    IF(B86=151.8+$E$15,    0.0745,    IF(B86=126.4+$E$15,    0.075,     IF(B86=101+$E$15,    0.0755,     IF(B86=75.6+$E$15,     0.0765,        IF(B86=50.2+$E$15,     0.0779,        IF(B86=24.8+$E$15,    0.0777,        0)))))))))))))))))))))))))))))))))),                                                                                                                                                                      IF($E$8="SC-34E",      IF(B86=863+$E$15,    0.0127,         IF(B86=837.6+$E$15,    0.0154,         IF(B86=812.2+$E$15,    0.0235,           IF(B86=786.8+$E$15,   0.0314,      IF(B86=761.4+$E$15,    0.0365,     IF(B86=736+$E$15,    0.0408,     IF(B86=710.6+$E$15,    0.0446,    IF(B86=685.2+$E$15,   0.0478,     IF(B86=659.8+$E$15,  0.0506,      IF(B86=634.4+$E$15,   0.0534,     IF(B86=609+$E$15,   0.0557,     IF(B86=583.6+$E$15,   0.0577,     IF(B86=558.2+$E$15,   0.0597,    IF(B86=532.8+$E$15,       0.0618,    IF(B86=507.4+$E$15,   0.0633,   IF(B86=482+$E$15,  0.0648,    IF(B86=456.6+$E$15,   0.0663,    IF(B86=431.2+$E$15,   0.0678,    IF(B86=405.8+$E$15,   0.0689,      IF(B86=380.4+$E$15,   0.0699,    IF(B86=355+$E$15,   0.0709,    IF(B86=329.6+$E$15,   0.0721,     IF(B86=304.2+$E$15,    0.0729,   IF(B86=278.8+$E$15,   0.0737,    IF(B86=253.4+$E$15,     0.0744,     IF(B86=228+$E$15,    0.0754,     IF(B86=202.6+$E$15,     0.0762,     IF(B86=177.2+$E$15,    0.0767,    IF(B86=151.8+$E$15,    0.0777,    IF(B86=126.4+$E$15,    0.0782,     IF(B86=101+$E$15,    0.0787,     IF(B86=75.6+$E$15,     0.0797,        IF(B86=50.2+$E$15,     0.0813,        IF(B86=24.8+$E$15,    0.081,        0)))))))))))))))))))))))))))))))))),                                                                                                                   IF(B86=456.6+$E$15,   0.0017,    IF(B86=431.2+$E$15,   0.0066,    IF(B86=405.8+$E$15,   0.0122,      IF(B86=380.4+$E$15,   0.02,    IF(B86=355+$E$15,   0.0256,    IF(B86=329.6+$E$15,   0.0297,     IF(B86=304.2+$E$15,    0.0328,   IF(B86=278.8+$E$15,   0.0354,    IF(B86=253.4+$E$15,     0.0374,     IF(B86=228+$E$15,    0.0393,     IF(B86=202.6+$E$15,     0.0408,     IF(B86=177.2+$E$15,    0.0422,    IF(B86=151.8+$E$15,    0.0434,    IF(B86=126.4+$E$15,    0.0446,     IF(B86=101+$E$15,    0.0458,     IF(B86=75.6+$E$15,     0.0472,        IF(B86=50.2+$E$15,     0.0485,        IF(B86=24.8+$E$15,    0.0514,        0)))))))))))))))))))))</f>
        <v>0</v>
      </c>
      <c r="D86" s="80">
        <f t="shared" ref="D86:D149" si="10">IF($B86&gt;0,$C86*$E$11,0)</f>
        <v>0</v>
      </c>
      <c r="E86" s="87">
        <f t="shared" si="8"/>
        <v>0</v>
      </c>
      <c r="F86" s="115">
        <f t="shared" ref="F86:F149" si="11">$E86+$D86</f>
        <v>0</v>
      </c>
      <c r="G86" s="115"/>
      <c r="H86" s="72">
        <f t="shared" si="6"/>
        <v>0</v>
      </c>
      <c r="I86" s="83">
        <f t="shared" si="7"/>
        <v>0</v>
      </c>
      <c r="J86" s="73"/>
      <c r="K86" s="81"/>
      <c r="M86" s="43"/>
      <c r="N86" s="43"/>
      <c r="O86" s="43"/>
      <c r="P86" s="2"/>
      <c r="Q86" s="43"/>
      <c r="R86" s="2"/>
    </row>
    <row r="87" spans="2:18" x14ac:dyDescent="0.35">
      <c r="B87" s="71">
        <f t="shared" ref="B87:B150" si="12">IF($B86&gt;($P$10+$E$15+25.4),$B86-25.4,IF(AND($B86&gt;($P$10+$E$15),$B86&lt;=($P$10+$E$15+25.4)),($P$10+$E$15),IF(AND($B86&lt;=($P$10+$E$15),$B86&gt;($E$15+25.4)),$B86-25.4,IF(AND($B86&gt;$E$15,$B86&lt;=($E$15+25.4)),$E$15,IF(AND($B86&gt;25.4,$B86&lt;=$E$15),$B86-25.4,0)))))</f>
        <v>0</v>
      </c>
      <c r="C87" s="79">
        <f t="shared" si="9"/>
        <v>0</v>
      </c>
      <c r="D87" s="80">
        <f t="shared" si="10"/>
        <v>0</v>
      </c>
      <c r="E87" s="87">
        <f t="shared" si="8"/>
        <v>0</v>
      </c>
      <c r="F87" s="115">
        <f t="shared" si="11"/>
        <v>0</v>
      </c>
      <c r="G87" s="115"/>
      <c r="H87" s="72">
        <f t="shared" ref="H87:H150" si="13">IF($H88&gt;0,H88+F87,F87)</f>
        <v>0</v>
      </c>
      <c r="I87" s="83">
        <f t="shared" si="7"/>
        <v>0</v>
      </c>
      <c r="J87" s="73"/>
      <c r="K87" s="81"/>
      <c r="M87" s="43"/>
      <c r="N87" s="43"/>
      <c r="O87" s="43"/>
      <c r="P87" s="2"/>
      <c r="Q87" s="43"/>
      <c r="R87" s="2"/>
    </row>
    <row r="88" spans="2:18" x14ac:dyDescent="0.35">
      <c r="B88" s="71">
        <f t="shared" si="12"/>
        <v>0</v>
      </c>
      <c r="C88" s="79">
        <f t="shared" si="9"/>
        <v>0</v>
      </c>
      <c r="D88" s="80">
        <f t="shared" si="10"/>
        <v>0</v>
      </c>
      <c r="E88" s="87">
        <f t="shared" si="8"/>
        <v>0</v>
      </c>
      <c r="F88" s="115">
        <f t="shared" si="11"/>
        <v>0</v>
      </c>
      <c r="G88" s="115"/>
      <c r="H88" s="72">
        <f t="shared" si="13"/>
        <v>0</v>
      </c>
      <c r="I88" s="83">
        <f t="shared" ref="I88:I151" si="14">IF($B88&gt;0,$E$13+($B88/1000),0)</f>
        <v>0</v>
      </c>
      <c r="J88" s="73"/>
      <c r="K88" s="81"/>
      <c r="M88" s="43"/>
      <c r="N88" s="43"/>
      <c r="O88" s="43"/>
      <c r="P88" s="2"/>
      <c r="Q88" s="43"/>
      <c r="R88" s="2"/>
    </row>
    <row r="89" spans="2:18" x14ac:dyDescent="0.35">
      <c r="B89" s="71">
        <f t="shared" si="12"/>
        <v>0</v>
      </c>
      <c r="C89" s="79">
        <f t="shared" si="9"/>
        <v>0</v>
      </c>
      <c r="D89" s="80">
        <f t="shared" si="10"/>
        <v>0</v>
      </c>
      <c r="E89" s="87">
        <f t="shared" si="8"/>
        <v>0</v>
      </c>
      <c r="F89" s="115">
        <f t="shared" si="11"/>
        <v>0</v>
      </c>
      <c r="G89" s="115"/>
      <c r="H89" s="72">
        <f t="shared" si="13"/>
        <v>0</v>
      </c>
      <c r="I89" s="83">
        <f t="shared" si="14"/>
        <v>0</v>
      </c>
      <c r="J89" s="73"/>
      <c r="K89" s="81"/>
      <c r="M89" s="43"/>
      <c r="N89" s="43"/>
      <c r="O89" s="43"/>
      <c r="P89" s="2"/>
      <c r="Q89" s="43"/>
      <c r="R89" s="2"/>
    </row>
    <row r="90" spans="2:18" x14ac:dyDescent="0.35">
      <c r="B90" s="71">
        <f t="shared" si="12"/>
        <v>0</v>
      </c>
      <c r="C90" s="79">
        <f t="shared" si="9"/>
        <v>0</v>
      </c>
      <c r="D90" s="80">
        <f t="shared" si="10"/>
        <v>0</v>
      </c>
      <c r="E90" s="87">
        <f t="shared" si="8"/>
        <v>0</v>
      </c>
      <c r="F90" s="115">
        <f t="shared" si="11"/>
        <v>0</v>
      </c>
      <c r="G90" s="115"/>
      <c r="H90" s="72">
        <f t="shared" si="13"/>
        <v>0</v>
      </c>
      <c r="I90" s="83">
        <f t="shared" si="14"/>
        <v>0</v>
      </c>
      <c r="J90" s="73"/>
      <c r="K90" s="81"/>
      <c r="M90" s="43"/>
      <c r="N90" s="43"/>
      <c r="O90" s="43"/>
      <c r="P90" s="2"/>
      <c r="Q90" s="43"/>
      <c r="R90" s="2"/>
    </row>
    <row r="91" spans="2:18" x14ac:dyDescent="0.35">
      <c r="B91" s="71">
        <f t="shared" si="12"/>
        <v>0</v>
      </c>
      <c r="C91" s="79">
        <f t="shared" si="9"/>
        <v>0</v>
      </c>
      <c r="D91" s="80">
        <f t="shared" si="10"/>
        <v>0</v>
      </c>
      <c r="E91" s="87">
        <f t="shared" si="8"/>
        <v>0</v>
      </c>
      <c r="F91" s="115">
        <f t="shared" si="11"/>
        <v>0</v>
      </c>
      <c r="G91" s="115"/>
      <c r="H91" s="72">
        <f t="shared" si="13"/>
        <v>0</v>
      </c>
      <c r="I91" s="83">
        <f t="shared" si="14"/>
        <v>0</v>
      </c>
      <c r="J91" s="73"/>
      <c r="K91" s="81"/>
      <c r="M91" s="43"/>
      <c r="N91" s="43"/>
      <c r="O91" s="43"/>
      <c r="P91" s="2"/>
      <c r="Q91" s="43"/>
      <c r="R91" s="2"/>
    </row>
    <row r="92" spans="2:18" x14ac:dyDescent="0.35">
      <c r="B92" s="71">
        <f t="shared" si="12"/>
        <v>0</v>
      </c>
      <c r="C92" s="79">
        <f t="shared" si="9"/>
        <v>0</v>
      </c>
      <c r="D92" s="80">
        <f t="shared" si="10"/>
        <v>0</v>
      </c>
      <c r="E92" s="87">
        <f t="shared" si="8"/>
        <v>0</v>
      </c>
      <c r="F92" s="115">
        <f t="shared" si="11"/>
        <v>0</v>
      </c>
      <c r="G92" s="115"/>
      <c r="H92" s="72">
        <f t="shared" si="13"/>
        <v>0</v>
      </c>
      <c r="I92" s="83">
        <f t="shared" si="14"/>
        <v>0</v>
      </c>
      <c r="J92" s="73"/>
      <c r="K92" s="81"/>
      <c r="M92" s="43"/>
      <c r="N92" s="43"/>
      <c r="O92" s="43"/>
      <c r="P92" s="2"/>
      <c r="Q92" s="43"/>
      <c r="R92" s="2"/>
    </row>
    <row r="93" spans="2:18" x14ac:dyDescent="0.35">
      <c r="B93" s="71">
        <f t="shared" si="12"/>
        <v>0</v>
      </c>
      <c r="C93" s="79">
        <f t="shared" si="9"/>
        <v>0</v>
      </c>
      <c r="D93" s="80">
        <f t="shared" si="10"/>
        <v>0</v>
      </c>
      <c r="E93" s="87">
        <f t="shared" si="8"/>
        <v>0</v>
      </c>
      <c r="F93" s="115">
        <f t="shared" si="11"/>
        <v>0</v>
      </c>
      <c r="G93" s="115"/>
      <c r="H93" s="72">
        <f t="shared" si="13"/>
        <v>0</v>
      </c>
      <c r="I93" s="83">
        <f t="shared" si="14"/>
        <v>0</v>
      </c>
      <c r="J93" s="73"/>
      <c r="K93" s="81"/>
      <c r="M93" s="43"/>
      <c r="N93" s="43"/>
      <c r="O93" s="43"/>
      <c r="P93" s="2"/>
      <c r="Q93" s="43"/>
      <c r="R93" s="2"/>
    </row>
    <row r="94" spans="2:18" x14ac:dyDescent="0.35">
      <c r="B94" s="71">
        <f t="shared" si="12"/>
        <v>0</v>
      </c>
      <c r="C94" s="79">
        <f t="shared" si="9"/>
        <v>0</v>
      </c>
      <c r="D94" s="80">
        <f t="shared" si="10"/>
        <v>0</v>
      </c>
      <c r="E94" s="87">
        <f t="shared" si="8"/>
        <v>0</v>
      </c>
      <c r="F94" s="115">
        <f t="shared" si="11"/>
        <v>0</v>
      </c>
      <c r="G94" s="115"/>
      <c r="H94" s="72">
        <f t="shared" si="13"/>
        <v>0</v>
      </c>
      <c r="I94" s="83">
        <f t="shared" si="14"/>
        <v>0</v>
      </c>
      <c r="J94" s="73"/>
      <c r="K94" s="81"/>
      <c r="M94" s="43"/>
      <c r="N94" s="43"/>
      <c r="O94" s="43"/>
      <c r="P94" s="2"/>
      <c r="Q94" s="43"/>
      <c r="R94" s="2"/>
    </row>
    <row r="95" spans="2:18" x14ac:dyDescent="0.35">
      <c r="B95" s="57">
        <f t="shared" si="12"/>
        <v>0</v>
      </c>
      <c r="C95" s="79">
        <f t="shared" si="9"/>
        <v>0</v>
      </c>
      <c r="D95" s="80">
        <f t="shared" si="10"/>
        <v>0</v>
      </c>
      <c r="E95" s="87">
        <f t="shared" si="8"/>
        <v>0</v>
      </c>
      <c r="F95" s="115">
        <f t="shared" si="11"/>
        <v>0</v>
      </c>
      <c r="G95" s="115"/>
      <c r="H95" s="40">
        <f t="shared" si="13"/>
        <v>0</v>
      </c>
      <c r="I95" s="66">
        <f t="shared" si="14"/>
        <v>0</v>
      </c>
      <c r="J95" s="3"/>
      <c r="K95" s="81"/>
      <c r="M95" s="43"/>
      <c r="N95" s="43"/>
      <c r="O95" s="43"/>
      <c r="P95" s="2"/>
      <c r="Q95" s="43"/>
      <c r="R95" s="2"/>
    </row>
    <row r="96" spans="2:18" x14ac:dyDescent="0.35">
      <c r="B96" s="57">
        <f t="shared" si="12"/>
        <v>0</v>
      </c>
      <c r="C96" s="79">
        <f t="shared" si="9"/>
        <v>0</v>
      </c>
      <c r="D96" s="80">
        <f t="shared" si="10"/>
        <v>0</v>
      </c>
      <c r="E96" s="87">
        <f t="shared" si="8"/>
        <v>0</v>
      </c>
      <c r="F96" s="115">
        <f t="shared" si="11"/>
        <v>0</v>
      </c>
      <c r="G96" s="115"/>
      <c r="H96" s="40">
        <f t="shared" si="13"/>
        <v>0</v>
      </c>
      <c r="I96" s="66">
        <f t="shared" si="14"/>
        <v>0</v>
      </c>
      <c r="J96" s="3"/>
      <c r="K96" s="81"/>
      <c r="M96" s="43"/>
      <c r="N96" s="43"/>
      <c r="O96" s="43"/>
      <c r="P96" s="2"/>
      <c r="Q96" s="43"/>
      <c r="R96" s="2"/>
    </row>
    <row r="97" spans="2:18" x14ac:dyDescent="0.35">
      <c r="B97" s="57">
        <f t="shared" si="12"/>
        <v>0</v>
      </c>
      <c r="C97" s="79">
        <f t="shared" si="9"/>
        <v>0</v>
      </c>
      <c r="D97" s="80">
        <f t="shared" si="10"/>
        <v>0</v>
      </c>
      <c r="E97" s="87">
        <f t="shared" si="8"/>
        <v>0</v>
      </c>
      <c r="F97" s="115">
        <f t="shared" si="11"/>
        <v>0</v>
      </c>
      <c r="G97" s="115"/>
      <c r="H97" s="40">
        <f t="shared" si="13"/>
        <v>0</v>
      </c>
      <c r="I97" s="66">
        <f t="shared" si="14"/>
        <v>0</v>
      </c>
      <c r="J97" s="3"/>
      <c r="K97" s="81"/>
      <c r="M97" s="43"/>
      <c r="N97" s="43"/>
      <c r="O97" s="43"/>
      <c r="P97" s="2"/>
      <c r="Q97" s="43"/>
      <c r="R97" s="2"/>
    </row>
    <row r="98" spans="2:18" x14ac:dyDescent="0.35">
      <c r="B98" s="57">
        <f t="shared" si="12"/>
        <v>0</v>
      </c>
      <c r="C98" s="79">
        <f t="shared" si="9"/>
        <v>0</v>
      </c>
      <c r="D98" s="80">
        <f t="shared" si="10"/>
        <v>0</v>
      </c>
      <c r="E98" s="87">
        <f t="shared" si="8"/>
        <v>0</v>
      </c>
      <c r="F98" s="115">
        <f t="shared" si="11"/>
        <v>0</v>
      </c>
      <c r="G98" s="115"/>
      <c r="H98" s="40">
        <f t="shared" si="13"/>
        <v>0</v>
      </c>
      <c r="I98" s="66">
        <f t="shared" si="14"/>
        <v>0</v>
      </c>
      <c r="J98" s="3"/>
      <c r="K98" s="81"/>
      <c r="M98" s="43"/>
      <c r="N98" s="43"/>
      <c r="O98" s="43"/>
      <c r="P98" s="2"/>
      <c r="Q98" s="43"/>
      <c r="R98" s="2"/>
    </row>
    <row r="99" spans="2:18" x14ac:dyDescent="0.35">
      <c r="B99" s="57">
        <f t="shared" si="12"/>
        <v>0</v>
      </c>
      <c r="C99" s="79">
        <f t="shared" si="9"/>
        <v>0</v>
      </c>
      <c r="D99" s="80">
        <f t="shared" si="10"/>
        <v>0</v>
      </c>
      <c r="E99" s="87">
        <f t="shared" si="8"/>
        <v>0</v>
      </c>
      <c r="F99" s="115">
        <f t="shared" si="11"/>
        <v>0</v>
      </c>
      <c r="G99" s="115"/>
      <c r="H99" s="40">
        <f t="shared" si="13"/>
        <v>0</v>
      </c>
      <c r="I99" s="66">
        <f t="shared" si="14"/>
        <v>0</v>
      </c>
      <c r="J99" s="3"/>
      <c r="K99" s="81"/>
      <c r="M99" s="43"/>
      <c r="N99" s="43"/>
      <c r="O99" s="43"/>
      <c r="P99" s="2"/>
      <c r="Q99" s="43"/>
      <c r="R99" s="2"/>
    </row>
    <row r="100" spans="2:18" x14ac:dyDescent="0.35">
      <c r="B100" s="57">
        <f t="shared" si="12"/>
        <v>0</v>
      </c>
      <c r="C100" s="79">
        <f t="shared" si="9"/>
        <v>0</v>
      </c>
      <c r="D100" s="80">
        <f t="shared" si="10"/>
        <v>0</v>
      </c>
      <c r="E100" s="87">
        <f t="shared" si="8"/>
        <v>0</v>
      </c>
      <c r="F100" s="115">
        <f t="shared" si="11"/>
        <v>0</v>
      </c>
      <c r="G100" s="115"/>
      <c r="H100" s="40">
        <f t="shared" si="13"/>
        <v>0</v>
      </c>
      <c r="I100" s="66">
        <f t="shared" si="14"/>
        <v>0</v>
      </c>
      <c r="J100" s="3"/>
      <c r="K100" s="81"/>
      <c r="M100" s="43"/>
      <c r="N100" s="43"/>
      <c r="O100" s="43"/>
      <c r="P100" s="2"/>
      <c r="Q100" s="43"/>
      <c r="R100" s="2"/>
    </row>
    <row r="101" spans="2:18" x14ac:dyDescent="0.35">
      <c r="B101" s="57">
        <f t="shared" si="12"/>
        <v>0</v>
      </c>
      <c r="C101" s="79">
        <f t="shared" si="9"/>
        <v>0</v>
      </c>
      <c r="D101" s="80">
        <f t="shared" si="10"/>
        <v>0</v>
      </c>
      <c r="E101" s="87">
        <f t="shared" si="8"/>
        <v>0</v>
      </c>
      <c r="F101" s="115">
        <f t="shared" si="11"/>
        <v>0</v>
      </c>
      <c r="G101" s="115"/>
      <c r="H101" s="40">
        <f t="shared" si="13"/>
        <v>0</v>
      </c>
      <c r="I101" s="66">
        <f t="shared" si="14"/>
        <v>0</v>
      </c>
      <c r="J101" s="3"/>
      <c r="K101" s="81"/>
      <c r="M101" s="43"/>
      <c r="N101" s="43"/>
      <c r="O101" s="43"/>
      <c r="P101" s="2"/>
      <c r="Q101" s="43"/>
      <c r="R101" s="2"/>
    </row>
    <row r="102" spans="2:18" x14ac:dyDescent="0.35">
      <c r="B102" s="57">
        <f t="shared" si="12"/>
        <v>0</v>
      </c>
      <c r="C102" s="79">
        <f t="shared" si="9"/>
        <v>0</v>
      </c>
      <c r="D102" s="80">
        <f t="shared" si="10"/>
        <v>0</v>
      </c>
      <c r="E102" s="87">
        <f t="shared" si="8"/>
        <v>0</v>
      </c>
      <c r="F102" s="115">
        <f t="shared" si="11"/>
        <v>0</v>
      </c>
      <c r="G102" s="115"/>
      <c r="H102" s="40">
        <f t="shared" si="13"/>
        <v>0</v>
      </c>
      <c r="I102" s="66">
        <f t="shared" si="14"/>
        <v>0</v>
      </c>
      <c r="J102" s="3"/>
      <c r="K102" s="81"/>
      <c r="M102" s="43"/>
      <c r="N102" s="43"/>
      <c r="O102" s="43"/>
      <c r="P102" s="2"/>
      <c r="Q102" s="43"/>
      <c r="R102" s="2"/>
    </row>
    <row r="103" spans="2:18" x14ac:dyDescent="0.35">
      <c r="B103" s="57">
        <f t="shared" si="12"/>
        <v>0</v>
      </c>
      <c r="C103" s="79">
        <f t="shared" si="9"/>
        <v>0</v>
      </c>
      <c r="D103" s="80">
        <f t="shared" si="10"/>
        <v>0</v>
      </c>
      <c r="E103" s="87">
        <f t="shared" si="8"/>
        <v>0</v>
      </c>
      <c r="F103" s="115">
        <f t="shared" si="11"/>
        <v>0</v>
      </c>
      <c r="G103" s="115"/>
      <c r="H103" s="40">
        <f t="shared" si="13"/>
        <v>0</v>
      </c>
      <c r="I103" s="66">
        <f t="shared" si="14"/>
        <v>0</v>
      </c>
      <c r="J103" s="3"/>
      <c r="K103" s="81"/>
      <c r="M103" s="43"/>
      <c r="N103" s="43"/>
      <c r="O103" s="43"/>
      <c r="P103" s="2"/>
      <c r="Q103" s="43"/>
      <c r="R103" s="2"/>
    </row>
    <row r="104" spans="2:18" x14ac:dyDescent="0.35">
      <c r="B104" s="57">
        <f t="shared" si="12"/>
        <v>0</v>
      </c>
      <c r="C104" s="79">
        <f t="shared" si="9"/>
        <v>0</v>
      </c>
      <c r="D104" s="80">
        <f t="shared" si="10"/>
        <v>0</v>
      </c>
      <c r="E104" s="87">
        <f t="shared" si="8"/>
        <v>0</v>
      </c>
      <c r="F104" s="115">
        <f t="shared" si="11"/>
        <v>0</v>
      </c>
      <c r="G104" s="115"/>
      <c r="H104" s="40">
        <f t="shared" si="13"/>
        <v>0</v>
      </c>
      <c r="I104" s="66">
        <f t="shared" si="14"/>
        <v>0</v>
      </c>
      <c r="J104" s="3"/>
      <c r="K104" s="81"/>
      <c r="M104" s="43"/>
      <c r="N104" s="43"/>
      <c r="O104" s="43"/>
      <c r="P104" s="2"/>
      <c r="Q104" s="43"/>
      <c r="R104" s="2"/>
    </row>
    <row r="105" spans="2:18" x14ac:dyDescent="0.35">
      <c r="B105" s="57">
        <f t="shared" si="12"/>
        <v>0</v>
      </c>
      <c r="C105" s="79">
        <f t="shared" si="9"/>
        <v>0</v>
      </c>
      <c r="D105" s="80">
        <f t="shared" si="10"/>
        <v>0</v>
      </c>
      <c r="E105" s="87">
        <f t="shared" si="8"/>
        <v>0</v>
      </c>
      <c r="F105" s="115">
        <f t="shared" si="11"/>
        <v>0</v>
      </c>
      <c r="G105" s="115"/>
      <c r="H105" s="40">
        <f t="shared" si="13"/>
        <v>0</v>
      </c>
      <c r="I105" s="66">
        <f t="shared" si="14"/>
        <v>0</v>
      </c>
      <c r="J105" s="3"/>
      <c r="K105" s="81"/>
      <c r="M105" s="43"/>
      <c r="N105" s="43"/>
      <c r="O105" s="43"/>
      <c r="P105" s="2"/>
      <c r="Q105" s="43"/>
      <c r="R105" s="2"/>
    </row>
    <row r="106" spans="2:18" x14ac:dyDescent="0.35">
      <c r="B106" s="57">
        <f t="shared" si="12"/>
        <v>0</v>
      </c>
      <c r="C106" s="79">
        <f t="shared" si="9"/>
        <v>0</v>
      </c>
      <c r="D106" s="80">
        <f t="shared" si="10"/>
        <v>0</v>
      </c>
      <c r="E106" s="87">
        <f t="shared" si="8"/>
        <v>0</v>
      </c>
      <c r="F106" s="115">
        <f t="shared" si="11"/>
        <v>0</v>
      </c>
      <c r="G106" s="115"/>
      <c r="H106" s="40">
        <f t="shared" si="13"/>
        <v>0</v>
      </c>
      <c r="I106" s="66">
        <f t="shared" si="14"/>
        <v>0</v>
      </c>
      <c r="J106" s="3"/>
      <c r="K106" s="81"/>
      <c r="M106" s="43"/>
      <c r="N106" s="43"/>
      <c r="O106" s="43"/>
      <c r="P106" s="2"/>
      <c r="Q106" s="43"/>
      <c r="R106" s="2"/>
    </row>
    <row r="107" spans="2:18" x14ac:dyDescent="0.35">
      <c r="B107" s="57">
        <f t="shared" si="12"/>
        <v>0</v>
      </c>
      <c r="C107" s="79">
        <f t="shared" si="9"/>
        <v>0</v>
      </c>
      <c r="D107" s="80">
        <f t="shared" si="10"/>
        <v>0</v>
      </c>
      <c r="E107" s="87">
        <f t="shared" si="8"/>
        <v>0</v>
      </c>
      <c r="F107" s="115">
        <f t="shared" si="11"/>
        <v>0</v>
      </c>
      <c r="G107" s="115"/>
      <c r="H107" s="40">
        <f t="shared" si="13"/>
        <v>0</v>
      </c>
      <c r="I107" s="66">
        <f t="shared" si="14"/>
        <v>0</v>
      </c>
      <c r="J107" s="3"/>
      <c r="K107" s="3"/>
      <c r="M107" s="43"/>
      <c r="N107" s="43"/>
      <c r="O107" s="43"/>
      <c r="P107" s="2"/>
      <c r="Q107" s="43"/>
      <c r="R107" s="2"/>
    </row>
    <row r="108" spans="2:18" x14ac:dyDescent="0.35">
      <c r="B108" s="57">
        <f t="shared" si="12"/>
        <v>0</v>
      </c>
      <c r="C108" s="79">
        <f t="shared" si="9"/>
        <v>0</v>
      </c>
      <c r="D108" s="80">
        <f t="shared" si="10"/>
        <v>0</v>
      </c>
      <c r="E108" s="87">
        <f t="shared" si="8"/>
        <v>0</v>
      </c>
      <c r="F108" s="115">
        <f t="shared" si="11"/>
        <v>0</v>
      </c>
      <c r="G108" s="115"/>
      <c r="H108" s="40">
        <f t="shared" si="13"/>
        <v>0</v>
      </c>
      <c r="I108" s="66">
        <f t="shared" si="14"/>
        <v>0</v>
      </c>
      <c r="J108" s="3"/>
      <c r="K108" s="3"/>
      <c r="M108" s="43"/>
      <c r="N108" s="43"/>
      <c r="O108" s="43"/>
      <c r="P108" s="2"/>
      <c r="Q108" s="43"/>
      <c r="R108" s="2"/>
    </row>
    <row r="109" spans="2:18" x14ac:dyDescent="0.35">
      <c r="B109" s="57">
        <f t="shared" si="12"/>
        <v>0</v>
      </c>
      <c r="C109" s="79">
        <f t="shared" si="9"/>
        <v>0</v>
      </c>
      <c r="D109" s="80">
        <f t="shared" si="10"/>
        <v>0</v>
      </c>
      <c r="E109" s="87">
        <f t="shared" si="8"/>
        <v>0</v>
      </c>
      <c r="F109" s="115">
        <f t="shared" si="11"/>
        <v>0</v>
      </c>
      <c r="G109" s="115"/>
      <c r="H109" s="40">
        <f t="shared" si="13"/>
        <v>0</v>
      </c>
      <c r="I109" s="66">
        <f t="shared" si="14"/>
        <v>0</v>
      </c>
      <c r="J109" s="3"/>
      <c r="K109" s="3"/>
      <c r="M109" s="43"/>
      <c r="N109" s="43"/>
      <c r="O109" s="43"/>
      <c r="P109" s="2"/>
      <c r="Q109" s="43"/>
      <c r="R109" s="2"/>
    </row>
    <row r="110" spans="2:18" x14ac:dyDescent="0.35">
      <c r="B110" s="57">
        <f t="shared" si="12"/>
        <v>0</v>
      </c>
      <c r="C110" s="79">
        <f t="shared" si="9"/>
        <v>0</v>
      </c>
      <c r="D110" s="80">
        <f t="shared" si="10"/>
        <v>0</v>
      </c>
      <c r="E110" s="87">
        <f t="shared" si="8"/>
        <v>0</v>
      </c>
      <c r="F110" s="115">
        <f t="shared" si="11"/>
        <v>0</v>
      </c>
      <c r="G110" s="115"/>
      <c r="H110" s="40">
        <f t="shared" si="13"/>
        <v>0</v>
      </c>
      <c r="I110" s="66">
        <f t="shared" si="14"/>
        <v>0</v>
      </c>
      <c r="J110" s="3"/>
      <c r="K110" s="3"/>
      <c r="M110" s="43"/>
      <c r="N110" s="43"/>
      <c r="O110" s="43"/>
      <c r="P110" s="2"/>
      <c r="Q110" s="43"/>
      <c r="R110" s="2"/>
    </row>
    <row r="111" spans="2:18" x14ac:dyDescent="0.35">
      <c r="B111" s="57">
        <f t="shared" si="12"/>
        <v>0</v>
      </c>
      <c r="C111" s="79">
        <f t="shared" si="9"/>
        <v>0</v>
      </c>
      <c r="D111" s="80">
        <f t="shared" si="10"/>
        <v>0</v>
      </c>
      <c r="E111" s="87">
        <f t="shared" si="8"/>
        <v>0</v>
      </c>
      <c r="F111" s="115">
        <f t="shared" si="11"/>
        <v>0</v>
      </c>
      <c r="G111" s="115"/>
      <c r="H111" s="40">
        <f t="shared" si="13"/>
        <v>0</v>
      </c>
      <c r="I111" s="66">
        <f t="shared" si="14"/>
        <v>0</v>
      </c>
      <c r="J111" s="3"/>
      <c r="K111" s="3"/>
      <c r="M111" s="43"/>
      <c r="N111" s="43"/>
      <c r="O111" s="43"/>
      <c r="P111" s="2"/>
      <c r="Q111" s="43"/>
      <c r="R111" s="2"/>
    </row>
    <row r="112" spans="2:18" x14ac:dyDescent="0.35">
      <c r="B112" s="57">
        <f t="shared" si="12"/>
        <v>0</v>
      </c>
      <c r="C112" s="79">
        <f t="shared" si="9"/>
        <v>0</v>
      </c>
      <c r="D112" s="80">
        <f t="shared" si="10"/>
        <v>0</v>
      </c>
      <c r="E112" s="87">
        <f t="shared" si="8"/>
        <v>0</v>
      </c>
      <c r="F112" s="115">
        <f t="shared" si="11"/>
        <v>0</v>
      </c>
      <c r="G112" s="115"/>
      <c r="H112" s="40">
        <f t="shared" si="13"/>
        <v>0</v>
      </c>
      <c r="I112" s="66">
        <f t="shared" si="14"/>
        <v>0</v>
      </c>
      <c r="J112" s="3"/>
      <c r="K112" s="3"/>
      <c r="M112" s="43"/>
      <c r="N112" s="43"/>
      <c r="O112" s="43"/>
      <c r="P112" s="2"/>
      <c r="Q112" s="43"/>
      <c r="R112" s="2"/>
    </row>
    <row r="113" spans="2:18" x14ac:dyDescent="0.35">
      <c r="B113" s="57">
        <f t="shared" si="12"/>
        <v>0</v>
      </c>
      <c r="C113" s="79">
        <f t="shared" si="9"/>
        <v>0</v>
      </c>
      <c r="D113" s="80">
        <f t="shared" si="10"/>
        <v>0</v>
      </c>
      <c r="E113" s="87">
        <f t="shared" si="8"/>
        <v>0</v>
      </c>
      <c r="F113" s="115">
        <f t="shared" si="11"/>
        <v>0</v>
      </c>
      <c r="G113" s="115"/>
      <c r="H113" s="40">
        <f t="shared" si="13"/>
        <v>0</v>
      </c>
      <c r="I113" s="66">
        <f t="shared" si="14"/>
        <v>0</v>
      </c>
      <c r="J113" s="3"/>
      <c r="K113" s="3"/>
      <c r="M113" s="43"/>
      <c r="N113" s="43"/>
      <c r="O113" s="43"/>
      <c r="P113" s="2"/>
      <c r="Q113" s="43"/>
      <c r="R113" s="2"/>
    </row>
    <row r="114" spans="2:18" x14ac:dyDescent="0.35">
      <c r="B114" s="57">
        <f t="shared" si="12"/>
        <v>0</v>
      </c>
      <c r="C114" s="79">
        <f t="shared" si="9"/>
        <v>0</v>
      </c>
      <c r="D114" s="80">
        <f t="shared" si="10"/>
        <v>0</v>
      </c>
      <c r="E114" s="87">
        <f t="shared" si="8"/>
        <v>0</v>
      </c>
      <c r="F114" s="115">
        <f t="shared" si="11"/>
        <v>0</v>
      </c>
      <c r="G114" s="115"/>
      <c r="H114" s="40">
        <f t="shared" si="13"/>
        <v>0</v>
      </c>
      <c r="I114" s="66">
        <f t="shared" si="14"/>
        <v>0</v>
      </c>
      <c r="J114" s="3"/>
      <c r="K114" s="3"/>
      <c r="M114" s="43"/>
      <c r="N114" s="43"/>
      <c r="O114" s="43"/>
      <c r="P114" s="2"/>
      <c r="Q114" s="43"/>
      <c r="R114" s="2"/>
    </row>
    <row r="115" spans="2:18" x14ac:dyDescent="0.35">
      <c r="B115" s="57">
        <f t="shared" si="12"/>
        <v>0</v>
      </c>
      <c r="C115" s="79">
        <f t="shared" si="9"/>
        <v>0</v>
      </c>
      <c r="D115" s="80">
        <f t="shared" si="10"/>
        <v>0</v>
      </c>
      <c r="E115" s="87">
        <f t="shared" si="8"/>
        <v>0</v>
      </c>
      <c r="F115" s="115">
        <f t="shared" si="11"/>
        <v>0</v>
      </c>
      <c r="G115" s="115"/>
      <c r="H115" s="40">
        <f t="shared" si="13"/>
        <v>0</v>
      </c>
      <c r="I115" s="66">
        <f t="shared" si="14"/>
        <v>0</v>
      </c>
      <c r="J115" s="3"/>
      <c r="K115" s="3"/>
      <c r="M115" s="43"/>
      <c r="N115" s="43"/>
      <c r="O115" s="43"/>
      <c r="P115" s="2"/>
      <c r="Q115" s="43"/>
      <c r="R115" s="2"/>
    </row>
    <row r="116" spans="2:18" x14ac:dyDescent="0.35">
      <c r="B116" s="57">
        <f t="shared" si="12"/>
        <v>0</v>
      </c>
      <c r="C116" s="79">
        <f t="shared" si="9"/>
        <v>0</v>
      </c>
      <c r="D116" s="80">
        <f t="shared" si="10"/>
        <v>0</v>
      </c>
      <c r="E116" s="87">
        <f t="shared" si="8"/>
        <v>0</v>
      </c>
      <c r="F116" s="115">
        <f t="shared" si="11"/>
        <v>0</v>
      </c>
      <c r="G116" s="115"/>
      <c r="H116" s="40">
        <f t="shared" si="13"/>
        <v>0</v>
      </c>
      <c r="I116" s="66">
        <f t="shared" si="14"/>
        <v>0</v>
      </c>
      <c r="J116" s="3"/>
      <c r="K116" s="3"/>
      <c r="M116" s="43"/>
      <c r="N116" s="43"/>
      <c r="O116" s="43"/>
      <c r="P116" s="2"/>
      <c r="Q116" s="43"/>
      <c r="R116" s="2"/>
    </row>
    <row r="117" spans="2:18" x14ac:dyDescent="0.35">
      <c r="B117" s="57">
        <f t="shared" si="12"/>
        <v>0</v>
      </c>
      <c r="C117" s="79">
        <f t="shared" si="9"/>
        <v>0</v>
      </c>
      <c r="D117" s="80">
        <f t="shared" si="10"/>
        <v>0</v>
      </c>
      <c r="E117" s="87">
        <f t="shared" si="8"/>
        <v>0</v>
      </c>
      <c r="F117" s="115">
        <f t="shared" si="11"/>
        <v>0</v>
      </c>
      <c r="G117" s="115"/>
      <c r="H117" s="40">
        <f t="shared" si="13"/>
        <v>0</v>
      </c>
      <c r="I117" s="66">
        <f t="shared" si="14"/>
        <v>0</v>
      </c>
      <c r="J117" s="3"/>
      <c r="K117" s="3"/>
      <c r="M117" s="43"/>
      <c r="N117" s="43"/>
      <c r="O117" s="43"/>
      <c r="P117" s="2"/>
      <c r="Q117" s="43"/>
      <c r="R117" s="2"/>
    </row>
    <row r="118" spans="2:18" x14ac:dyDescent="0.35">
      <c r="B118" s="57">
        <f t="shared" si="12"/>
        <v>0</v>
      </c>
      <c r="C118" s="79">
        <f t="shared" si="9"/>
        <v>0</v>
      </c>
      <c r="D118" s="80">
        <f t="shared" si="10"/>
        <v>0</v>
      </c>
      <c r="E118" s="87">
        <f t="shared" si="8"/>
        <v>0</v>
      </c>
      <c r="F118" s="115">
        <f t="shared" si="11"/>
        <v>0</v>
      </c>
      <c r="G118" s="115"/>
      <c r="H118" s="40">
        <f t="shared" si="13"/>
        <v>0</v>
      </c>
      <c r="I118" s="66">
        <f t="shared" si="14"/>
        <v>0</v>
      </c>
      <c r="J118" s="3"/>
      <c r="K118" s="3"/>
      <c r="M118" s="43"/>
      <c r="N118" s="43"/>
      <c r="O118" s="43"/>
      <c r="P118" s="2"/>
      <c r="Q118" s="43"/>
      <c r="R118" s="2"/>
    </row>
    <row r="119" spans="2:18" x14ac:dyDescent="0.35">
      <c r="B119" s="57">
        <f t="shared" si="12"/>
        <v>0</v>
      </c>
      <c r="C119" s="79">
        <f t="shared" si="9"/>
        <v>0</v>
      </c>
      <c r="D119" s="80">
        <f t="shared" si="10"/>
        <v>0</v>
      </c>
      <c r="E119" s="87">
        <f t="shared" ref="E119:E182" si="15">IF($H$16,      IF(OR($B119&gt;($E$15+$P$10),AND($B119&gt;0,$B119&lt;=$E$15)),  ((((((($P$11+$E$16)*(B119-B120)*$P$12)/1000000000)*$E$12))*$E$11)+((((((2*$P$13)-$E$16)*(B119-B120)*$P$12)/1000000000)*$E$12)*(ROUNDUP(($E$11/$E$17),0)))+((((2*$P$13)*(B119-B120)*((($P$11+$E$16)*$E$17)+((2*$P$13)-$E$16)))/1000000000)*$E$12)),                                   IF(AND($B119&gt;$E$15,$B119&lt;=($E$15+$P$10)),    (((((((($P$11+$E$16)*(B119-B120)*$P$12)/1000000000)-$C119)*$E$12))*$E$11)+((((((2*$P$13)-$E$16)*(B119-B120)*$P$12)/1000000000)*$E$12)*(ROUNDUP(($E$11/$E$17),0)))+((((2*$P$13)*(B119-B120)*((($P$11+$E$16)*$E$17)+((2*$P$13)-$E$16)))/1000000000)*$E$12)),                            0)),                                                                                                                                                                   IF(OR($B119&gt;($E$15+$P$10),AND($B119&gt;0,$B119&lt;=$E$15)),        ((((($P$11+$E$16)*(B119-B120)*$P$12)/1000000000)*$E$12))*$E$11,                     IF(AND($B119&gt;$E$15,$B119&lt;=($E$15+$P$10)),            (((((($P$11+$E$16)*(B119-B120)*$P$12)/1000000000)-$C119)*$E$12))*$E$11,                   0)))</f>
        <v>0</v>
      </c>
      <c r="F119" s="115">
        <f t="shared" si="11"/>
        <v>0</v>
      </c>
      <c r="G119" s="115"/>
      <c r="H119" s="40">
        <f t="shared" si="13"/>
        <v>0</v>
      </c>
      <c r="I119" s="66">
        <f t="shared" si="14"/>
        <v>0</v>
      </c>
      <c r="J119" s="3"/>
      <c r="K119" s="3"/>
      <c r="M119" s="43"/>
      <c r="N119" s="43"/>
      <c r="O119" s="43"/>
      <c r="P119" s="2"/>
      <c r="Q119" s="43"/>
      <c r="R119" s="2"/>
    </row>
    <row r="120" spans="2:18" x14ac:dyDescent="0.35">
      <c r="B120" s="57">
        <f t="shared" si="12"/>
        <v>0</v>
      </c>
      <c r="C120" s="79">
        <f t="shared" si="9"/>
        <v>0</v>
      </c>
      <c r="D120" s="80">
        <f t="shared" si="10"/>
        <v>0</v>
      </c>
      <c r="E120" s="87">
        <f t="shared" si="15"/>
        <v>0</v>
      </c>
      <c r="F120" s="115">
        <f t="shared" si="11"/>
        <v>0</v>
      </c>
      <c r="G120" s="115"/>
      <c r="H120" s="40">
        <f t="shared" si="13"/>
        <v>0</v>
      </c>
      <c r="I120" s="66">
        <f t="shared" si="14"/>
        <v>0</v>
      </c>
      <c r="J120" s="3"/>
      <c r="K120" s="3"/>
      <c r="M120" s="43"/>
      <c r="N120" s="43"/>
      <c r="O120" s="43"/>
      <c r="P120" s="2"/>
      <c r="Q120" s="43"/>
      <c r="R120" s="2"/>
    </row>
    <row r="121" spans="2:18" x14ac:dyDescent="0.35">
      <c r="B121" s="57">
        <f t="shared" si="12"/>
        <v>0</v>
      </c>
      <c r="C121" s="79">
        <f t="shared" si="9"/>
        <v>0</v>
      </c>
      <c r="D121" s="80">
        <f t="shared" si="10"/>
        <v>0</v>
      </c>
      <c r="E121" s="87">
        <f t="shared" si="15"/>
        <v>0</v>
      </c>
      <c r="F121" s="115">
        <f t="shared" si="11"/>
        <v>0</v>
      </c>
      <c r="G121" s="115"/>
      <c r="H121" s="40">
        <f t="shared" si="13"/>
        <v>0</v>
      </c>
      <c r="I121" s="66">
        <f t="shared" si="14"/>
        <v>0</v>
      </c>
      <c r="J121" s="3"/>
      <c r="K121" s="3"/>
      <c r="M121" s="43"/>
      <c r="N121" s="43"/>
      <c r="O121" s="43"/>
      <c r="P121" s="2"/>
      <c r="Q121" s="43"/>
      <c r="R121" s="2"/>
    </row>
    <row r="122" spans="2:18" x14ac:dyDescent="0.35">
      <c r="B122" s="57">
        <f t="shared" si="12"/>
        <v>0</v>
      </c>
      <c r="C122" s="79">
        <f t="shared" si="9"/>
        <v>0</v>
      </c>
      <c r="D122" s="80">
        <f t="shared" si="10"/>
        <v>0</v>
      </c>
      <c r="E122" s="87">
        <f t="shared" si="15"/>
        <v>0</v>
      </c>
      <c r="F122" s="115">
        <f t="shared" si="11"/>
        <v>0</v>
      </c>
      <c r="G122" s="115"/>
      <c r="H122" s="40">
        <f t="shared" si="13"/>
        <v>0</v>
      </c>
      <c r="I122" s="66">
        <f t="shared" si="14"/>
        <v>0</v>
      </c>
      <c r="J122" s="3"/>
      <c r="K122" s="3"/>
      <c r="M122" s="43"/>
      <c r="N122" s="43"/>
      <c r="O122" s="43"/>
      <c r="P122" s="2"/>
      <c r="Q122" s="43"/>
      <c r="R122" s="2"/>
    </row>
    <row r="123" spans="2:18" x14ac:dyDescent="0.35">
      <c r="B123" s="57">
        <f t="shared" si="12"/>
        <v>0</v>
      </c>
      <c r="C123" s="79">
        <f t="shared" si="9"/>
        <v>0</v>
      </c>
      <c r="D123" s="80">
        <f t="shared" si="10"/>
        <v>0</v>
      </c>
      <c r="E123" s="87">
        <f t="shared" si="15"/>
        <v>0</v>
      </c>
      <c r="F123" s="115">
        <f t="shared" si="11"/>
        <v>0</v>
      </c>
      <c r="G123" s="115"/>
      <c r="H123" s="40">
        <f t="shared" si="13"/>
        <v>0</v>
      </c>
      <c r="I123" s="66">
        <f t="shared" si="14"/>
        <v>0</v>
      </c>
      <c r="J123" s="3"/>
      <c r="K123" s="3"/>
      <c r="M123" s="43"/>
      <c r="N123" s="43"/>
      <c r="O123" s="43"/>
      <c r="P123" s="2"/>
      <c r="Q123" s="43"/>
      <c r="R123" s="2"/>
    </row>
    <row r="124" spans="2:18" x14ac:dyDescent="0.35">
      <c r="B124" s="57">
        <f t="shared" si="12"/>
        <v>0</v>
      </c>
      <c r="C124" s="79">
        <f t="shared" si="9"/>
        <v>0</v>
      </c>
      <c r="D124" s="80">
        <f t="shared" si="10"/>
        <v>0</v>
      </c>
      <c r="E124" s="87">
        <f t="shared" si="15"/>
        <v>0</v>
      </c>
      <c r="F124" s="115">
        <f t="shared" si="11"/>
        <v>0</v>
      </c>
      <c r="G124" s="115"/>
      <c r="H124" s="40">
        <f t="shared" si="13"/>
        <v>0</v>
      </c>
      <c r="I124" s="66">
        <f t="shared" si="14"/>
        <v>0</v>
      </c>
      <c r="J124" s="3"/>
      <c r="K124" s="3"/>
      <c r="M124" s="43"/>
      <c r="N124" s="43"/>
      <c r="O124" s="43"/>
      <c r="P124" s="2"/>
      <c r="Q124" s="43"/>
      <c r="R124" s="2"/>
    </row>
    <row r="125" spans="2:18" x14ac:dyDescent="0.35">
      <c r="B125" s="57">
        <f t="shared" si="12"/>
        <v>0</v>
      </c>
      <c r="C125" s="79">
        <f t="shared" si="9"/>
        <v>0</v>
      </c>
      <c r="D125" s="80">
        <f t="shared" si="10"/>
        <v>0</v>
      </c>
      <c r="E125" s="87">
        <f t="shared" si="15"/>
        <v>0</v>
      </c>
      <c r="F125" s="115">
        <f t="shared" si="11"/>
        <v>0</v>
      </c>
      <c r="G125" s="115"/>
      <c r="H125" s="40">
        <f t="shared" si="13"/>
        <v>0</v>
      </c>
      <c r="I125" s="66">
        <f t="shared" si="14"/>
        <v>0</v>
      </c>
      <c r="J125" s="3"/>
      <c r="K125" s="3"/>
      <c r="M125" s="43"/>
      <c r="N125" s="43"/>
      <c r="O125" s="43"/>
      <c r="P125" s="2"/>
      <c r="Q125" s="43"/>
      <c r="R125" s="2"/>
    </row>
    <row r="126" spans="2:18" x14ac:dyDescent="0.35">
      <c r="B126" s="57">
        <f t="shared" si="12"/>
        <v>0</v>
      </c>
      <c r="C126" s="79">
        <f t="shared" si="9"/>
        <v>0</v>
      </c>
      <c r="D126" s="80">
        <f t="shared" si="10"/>
        <v>0</v>
      </c>
      <c r="E126" s="87">
        <f t="shared" si="15"/>
        <v>0</v>
      </c>
      <c r="F126" s="115">
        <f t="shared" si="11"/>
        <v>0</v>
      </c>
      <c r="G126" s="115"/>
      <c r="H126" s="40">
        <f t="shared" si="13"/>
        <v>0</v>
      </c>
      <c r="I126" s="66">
        <f t="shared" si="14"/>
        <v>0</v>
      </c>
      <c r="J126" s="3"/>
      <c r="K126" s="3"/>
      <c r="M126" s="43"/>
      <c r="N126" s="43"/>
      <c r="O126" s="43"/>
      <c r="P126" s="2"/>
      <c r="Q126" s="43"/>
      <c r="R126" s="2"/>
    </row>
    <row r="127" spans="2:18" x14ac:dyDescent="0.35">
      <c r="B127" s="57">
        <f t="shared" si="12"/>
        <v>0</v>
      </c>
      <c r="C127" s="79">
        <f t="shared" si="9"/>
        <v>0</v>
      </c>
      <c r="D127" s="80">
        <f t="shared" si="10"/>
        <v>0</v>
      </c>
      <c r="E127" s="87">
        <f t="shared" si="15"/>
        <v>0</v>
      </c>
      <c r="F127" s="115">
        <f t="shared" si="11"/>
        <v>0</v>
      </c>
      <c r="G127" s="115"/>
      <c r="H127" s="40">
        <f t="shared" si="13"/>
        <v>0</v>
      </c>
      <c r="I127" s="66">
        <f t="shared" si="14"/>
        <v>0</v>
      </c>
      <c r="J127" s="3"/>
      <c r="K127" s="3"/>
      <c r="M127" s="43"/>
      <c r="N127" s="43"/>
      <c r="O127" s="43"/>
      <c r="P127" s="2"/>
      <c r="Q127" s="43"/>
      <c r="R127" s="2"/>
    </row>
    <row r="128" spans="2:18" x14ac:dyDescent="0.35">
      <c r="B128" s="57">
        <f t="shared" si="12"/>
        <v>0</v>
      </c>
      <c r="C128" s="79">
        <f t="shared" si="9"/>
        <v>0</v>
      </c>
      <c r="D128" s="80">
        <f t="shared" si="10"/>
        <v>0</v>
      </c>
      <c r="E128" s="87">
        <f t="shared" si="15"/>
        <v>0</v>
      </c>
      <c r="F128" s="115">
        <f t="shared" si="11"/>
        <v>0</v>
      </c>
      <c r="G128" s="115"/>
      <c r="H128" s="40">
        <f t="shared" si="13"/>
        <v>0</v>
      </c>
      <c r="I128" s="66">
        <f t="shared" si="14"/>
        <v>0</v>
      </c>
      <c r="J128" s="3"/>
      <c r="K128" s="3"/>
      <c r="M128" s="43"/>
      <c r="N128" s="43"/>
      <c r="O128" s="43"/>
      <c r="P128" s="2"/>
      <c r="Q128" s="43"/>
      <c r="R128" s="2"/>
    </row>
    <row r="129" spans="2:18" x14ac:dyDescent="0.35">
      <c r="B129" s="57">
        <f t="shared" si="12"/>
        <v>0</v>
      </c>
      <c r="C129" s="79">
        <f t="shared" si="9"/>
        <v>0</v>
      </c>
      <c r="D129" s="80">
        <f t="shared" si="10"/>
        <v>0</v>
      </c>
      <c r="E129" s="87">
        <f t="shared" si="15"/>
        <v>0</v>
      </c>
      <c r="F129" s="115">
        <f t="shared" si="11"/>
        <v>0</v>
      </c>
      <c r="G129" s="115"/>
      <c r="H129" s="40">
        <f t="shared" si="13"/>
        <v>0</v>
      </c>
      <c r="I129" s="66">
        <f t="shared" si="14"/>
        <v>0</v>
      </c>
      <c r="J129" s="3"/>
      <c r="K129" s="3"/>
      <c r="M129" s="43"/>
      <c r="N129" s="43"/>
      <c r="O129" s="43"/>
      <c r="P129" s="2"/>
      <c r="Q129" s="43"/>
      <c r="R129" s="2"/>
    </row>
    <row r="130" spans="2:18" x14ac:dyDescent="0.35">
      <c r="B130" s="57">
        <f t="shared" si="12"/>
        <v>0</v>
      </c>
      <c r="C130" s="79">
        <f t="shared" si="9"/>
        <v>0</v>
      </c>
      <c r="D130" s="80">
        <f t="shared" si="10"/>
        <v>0</v>
      </c>
      <c r="E130" s="87">
        <f t="shared" si="15"/>
        <v>0</v>
      </c>
      <c r="F130" s="115">
        <f t="shared" si="11"/>
        <v>0</v>
      </c>
      <c r="G130" s="115"/>
      <c r="H130" s="40">
        <f t="shared" si="13"/>
        <v>0</v>
      </c>
      <c r="I130" s="66">
        <f t="shared" si="14"/>
        <v>0</v>
      </c>
      <c r="J130" s="3"/>
      <c r="K130" s="3"/>
      <c r="M130" s="43"/>
      <c r="N130" s="43"/>
      <c r="O130" s="43"/>
      <c r="P130" s="2"/>
      <c r="Q130" s="43"/>
      <c r="R130" s="2"/>
    </row>
    <row r="131" spans="2:18" x14ac:dyDescent="0.35">
      <c r="B131" s="57">
        <f t="shared" si="12"/>
        <v>0</v>
      </c>
      <c r="C131" s="79">
        <f t="shared" si="9"/>
        <v>0</v>
      </c>
      <c r="D131" s="80">
        <f t="shared" si="10"/>
        <v>0</v>
      </c>
      <c r="E131" s="87">
        <f t="shared" si="15"/>
        <v>0</v>
      </c>
      <c r="F131" s="115">
        <f t="shared" si="11"/>
        <v>0</v>
      </c>
      <c r="G131" s="115"/>
      <c r="H131" s="40">
        <f t="shared" si="13"/>
        <v>0</v>
      </c>
      <c r="I131" s="66">
        <f t="shared" si="14"/>
        <v>0</v>
      </c>
      <c r="J131" s="3"/>
      <c r="K131" s="3"/>
      <c r="M131" s="43"/>
      <c r="N131" s="43"/>
      <c r="O131" s="43"/>
      <c r="P131" s="2"/>
      <c r="Q131" s="43"/>
      <c r="R131" s="2"/>
    </row>
    <row r="132" spans="2:18" x14ac:dyDescent="0.35">
      <c r="B132" s="57">
        <f t="shared" si="12"/>
        <v>0</v>
      </c>
      <c r="C132" s="79">
        <f t="shared" si="9"/>
        <v>0</v>
      </c>
      <c r="D132" s="80">
        <f t="shared" si="10"/>
        <v>0</v>
      </c>
      <c r="E132" s="87">
        <f t="shared" si="15"/>
        <v>0</v>
      </c>
      <c r="F132" s="115">
        <f t="shared" si="11"/>
        <v>0</v>
      </c>
      <c r="G132" s="115"/>
      <c r="H132" s="40">
        <f t="shared" si="13"/>
        <v>0</v>
      </c>
      <c r="I132" s="66">
        <f t="shared" si="14"/>
        <v>0</v>
      </c>
      <c r="J132" s="3"/>
      <c r="K132" s="3"/>
      <c r="M132" s="43"/>
      <c r="N132" s="43"/>
      <c r="O132" s="43"/>
      <c r="P132" s="2"/>
      <c r="Q132" s="43"/>
      <c r="R132" s="2"/>
    </row>
    <row r="133" spans="2:18" x14ac:dyDescent="0.35">
      <c r="B133" s="57">
        <f t="shared" si="12"/>
        <v>0</v>
      </c>
      <c r="C133" s="79">
        <f t="shared" si="9"/>
        <v>0</v>
      </c>
      <c r="D133" s="80">
        <f t="shared" si="10"/>
        <v>0</v>
      </c>
      <c r="E133" s="87">
        <f t="shared" si="15"/>
        <v>0</v>
      </c>
      <c r="F133" s="115">
        <f t="shared" si="11"/>
        <v>0</v>
      </c>
      <c r="G133" s="115"/>
      <c r="H133" s="40">
        <f t="shared" si="13"/>
        <v>0</v>
      </c>
      <c r="I133" s="66">
        <f t="shared" si="14"/>
        <v>0</v>
      </c>
      <c r="J133" s="3"/>
      <c r="K133" s="3"/>
      <c r="M133" s="43"/>
      <c r="N133" s="43"/>
      <c r="O133" s="43"/>
      <c r="P133" s="2"/>
      <c r="Q133" s="43"/>
      <c r="R133" s="2"/>
    </row>
    <row r="134" spans="2:18" x14ac:dyDescent="0.35">
      <c r="B134" s="57">
        <f t="shared" si="12"/>
        <v>0</v>
      </c>
      <c r="C134" s="79">
        <f t="shared" si="9"/>
        <v>0</v>
      </c>
      <c r="D134" s="80">
        <f t="shared" si="10"/>
        <v>0</v>
      </c>
      <c r="E134" s="87">
        <f t="shared" si="15"/>
        <v>0</v>
      </c>
      <c r="F134" s="115">
        <f t="shared" si="11"/>
        <v>0</v>
      </c>
      <c r="G134" s="115"/>
      <c r="H134" s="40">
        <f t="shared" si="13"/>
        <v>0</v>
      </c>
      <c r="I134" s="66">
        <f t="shared" si="14"/>
        <v>0</v>
      </c>
      <c r="J134" s="3"/>
      <c r="K134" s="3"/>
      <c r="M134" s="43"/>
      <c r="N134" s="43"/>
      <c r="O134" s="43"/>
      <c r="P134" s="2"/>
      <c r="Q134" s="43"/>
      <c r="R134" s="2"/>
    </row>
    <row r="135" spans="2:18" x14ac:dyDescent="0.35">
      <c r="B135" s="57">
        <f t="shared" si="12"/>
        <v>0</v>
      </c>
      <c r="C135" s="79">
        <f t="shared" si="9"/>
        <v>0</v>
      </c>
      <c r="D135" s="80">
        <f t="shared" si="10"/>
        <v>0</v>
      </c>
      <c r="E135" s="87">
        <f t="shared" si="15"/>
        <v>0</v>
      </c>
      <c r="F135" s="115">
        <f t="shared" si="11"/>
        <v>0</v>
      </c>
      <c r="G135" s="115"/>
      <c r="H135" s="40">
        <f t="shared" si="13"/>
        <v>0</v>
      </c>
      <c r="I135" s="66">
        <f t="shared" si="14"/>
        <v>0</v>
      </c>
      <c r="J135" s="3"/>
      <c r="K135" s="3"/>
      <c r="M135" s="43"/>
      <c r="N135" s="43"/>
      <c r="O135" s="43"/>
      <c r="P135" s="2"/>
      <c r="Q135" s="43"/>
      <c r="R135" s="2"/>
    </row>
    <row r="136" spans="2:18" x14ac:dyDescent="0.35">
      <c r="B136" s="57">
        <f t="shared" si="12"/>
        <v>0</v>
      </c>
      <c r="C136" s="79">
        <f t="shared" si="9"/>
        <v>0</v>
      </c>
      <c r="D136" s="80">
        <f t="shared" si="10"/>
        <v>0</v>
      </c>
      <c r="E136" s="87">
        <f t="shared" si="15"/>
        <v>0</v>
      </c>
      <c r="F136" s="115">
        <f t="shared" si="11"/>
        <v>0</v>
      </c>
      <c r="G136" s="115"/>
      <c r="H136" s="40">
        <f t="shared" si="13"/>
        <v>0</v>
      </c>
      <c r="I136" s="66">
        <f t="shared" si="14"/>
        <v>0</v>
      </c>
      <c r="J136" s="3"/>
      <c r="K136" s="3"/>
      <c r="M136" s="43"/>
      <c r="N136" s="43"/>
      <c r="O136" s="43"/>
      <c r="P136" s="2"/>
      <c r="Q136" s="43"/>
      <c r="R136" s="2"/>
    </row>
    <row r="137" spans="2:18" x14ac:dyDescent="0.35">
      <c r="B137" s="57">
        <f t="shared" si="12"/>
        <v>0</v>
      </c>
      <c r="C137" s="79">
        <f t="shared" si="9"/>
        <v>0</v>
      </c>
      <c r="D137" s="80">
        <f t="shared" si="10"/>
        <v>0</v>
      </c>
      <c r="E137" s="87">
        <f t="shared" si="15"/>
        <v>0</v>
      </c>
      <c r="F137" s="115">
        <f t="shared" si="11"/>
        <v>0</v>
      </c>
      <c r="G137" s="115"/>
      <c r="H137" s="40">
        <f t="shared" si="13"/>
        <v>0</v>
      </c>
      <c r="I137" s="66">
        <f t="shared" si="14"/>
        <v>0</v>
      </c>
      <c r="J137" s="3"/>
      <c r="K137" s="3"/>
      <c r="M137" s="43"/>
      <c r="N137" s="43"/>
      <c r="O137" s="43"/>
      <c r="P137" s="2"/>
      <c r="Q137" s="43"/>
      <c r="R137" s="2"/>
    </row>
    <row r="138" spans="2:18" x14ac:dyDescent="0.35">
      <c r="B138" s="57">
        <f t="shared" si="12"/>
        <v>0</v>
      </c>
      <c r="C138" s="79">
        <f t="shared" si="9"/>
        <v>0</v>
      </c>
      <c r="D138" s="80">
        <f t="shared" si="10"/>
        <v>0</v>
      </c>
      <c r="E138" s="87">
        <f t="shared" si="15"/>
        <v>0</v>
      </c>
      <c r="F138" s="115">
        <f t="shared" si="11"/>
        <v>0</v>
      </c>
      <c r="G138" s="115"/>
      <c r="H138" s="40">
        <f t="shared" si="13"/>
        <v>0</v>
      </c>
      <c r="I138" s="66">
        <f t="shared" si="14"/>
        <v>0</v>
      </c>
      <c r="J138" s="3"/>
      <c r="K138" s="3"/>
      <c r="M138" s="43"/>
      <c r="N138" s="43"/>
      <c r="O138" s="43"/>
      <c r="P138" s="2"/>
      <c r="Q138" s="43"/>
      <c r="R138" s="2"/>
    </row>
    <row r="139" spans="2:18" x14ac:dyDescent="0.35">
      <c r="B139" s="57">
        <f t="shared" si="12"/>
        <v>0</v>
      </c>
      <c r="C139" s="79">
        <f t="shared" si="9"/>
        <v>0</v>
      </c>
      <c r="D139" s="80">
        <f t="shared" si="10"/>
        <v>0</v>
      </c>
      <c r="E139" s="87">
        <f t="shared" si="15"/>
        <v>0</v>
      </c>
      <c r="F139" s="115">
        <f t="shared" si="11"/>
        <v>0</v>
      </c>
      <c r="G139" s="115"/>
      <c r="H139" s="40">
        <f t="shared" si="13"/>
        <v>0</v>
      </c>
      <c r="I139" s="66">
        <f t="shared" si="14"/>
        <v>0</v>
      </c>
      <c r="J139" s="3"/>
      <c r="K139" s="3"/>
      <c r="M139" s="43"/>
      <c r="N139" s="43"/>
      <c r="O139" s="43"/>
      <c r="P139" s="2"/>
      <c r="Q139" s="43"/>
      <c r="R139" s="2"/>
    </row>
    <row r="140" spans="2:18" x14ac:dyDescent="0.35">
      <c r="B140" s="57">
        <f t="shared" si="12"/>
        <v>0</v>
      </c>
      <c r="C140" s="79">
        <f t="shared" si="9"/>
        <v>0</v>
      </c>
      <c r="D140" s="80">
        <f t="shared" si="10"/>
        <v>0</v>
      </c>
      <c r="E140" s="87">
        <f t="shared" si="15"/>
        <v>0</v>
      </c>
      <c r="F140" s="115">
        <f t="shared" si="11"/>
        <v>0</v>
      </c>
      <c r="G140" s="115"/>
      <c r="H140" s="40">
        <f t="shared" si="13"/>
        <v>0</v>
      </c>
      <c r="I140" s="66">
        <f t="shared" si="14"/>
        <v>0</v>
      </c>
      <c r="J140" s="3"/>
      <c r="K140" s="3"/>
      <c r="M140" s="43"/>
      <c r="N140" s="43"/>
      <c r="O140" s="43"/>
      <c r="P140" s="2"/>
      <c r="Q140" s="43"/>
      <c r="R140" s="2"/>
    </row>
    <row r="141" spans="2:18" x14ac:dyDescent="0.35">
      <c r="B141" s="57">
        <f t="shared" si="12"/>
        <v>0</v>
      </c>
      <c r="C141" s="79">
        <f t="shared" si="9"/>
        <v>0</v>
      </c>
      <c r="D141" s="80">
        <f t="shared" si="10"/>
        <v>0</v>
      </c>
      <c r="E141" s="87">
        <f t="shared" si="15"/>
        <v>0</v>
      </c>
      <c r="F141" s="115">
        <f t="shared" si="11"/>
        <v>0</v>
      </c>
      <c r="G141" s="115"/>
      <c r="H141" s="40">
        <f t="shared" si="13"/>
        <v>0</v>
      </c>
      <c r="I141" s="66">
        <f t="shared" si="14"/>
        <v>0</v>
      </c>
      <c r="J141" s="3"/>
      <c r="K141" s="3"/>
      <c r="M141" s="43"/>
      <c r="N141" s="43"/>
      <c r="O141" s="43"/>
      <c r="P141" s="2"/>
      <c r="Q141" s="43"/>
      <c r="R141" s="2"/>
    </row>
    <row r="142" spans="2:18" x14ac:dyDescent="0.35">
      <c r="B142" s="57">
        <f t="shared" si="12"/>
        <v>0</v>
      </c>
      <c r="C142" s="79">
        <f t="shared" si="9"/>
        <v>0</v>
      </c>
      <c r="D142" s="80">
        <f t="shared" si="10"/>
        <v>0</v>
      </c>
      <c r="E142" s="87">
        <f t="shared" si="15"/>
        <v>0</v>
      </c>
      <c r="F142" s="115">
        <f t="shared" si="11"/>
        <v>0</v>
      </c>
      <c r="G142" s="115"/>
      <c r="H142" s="40">
        <f t="shared" si="13"/>
        <v>0</v>
      </c>
      <c r="I142" s="66">
        <f t="shared" si="14"/>
        <v>0</v>
      </c>
      <c r="J142" s="3"/>
      <c r="K142" s="3"/>
      <c r="M142" s="43"/>
      <c r="N142" s="43"/>
      <c r="O142" s="43"/>
      <c r="P142" s="2"/>
      <c r="Q142" s="43"/>
      <c r="R142" s="2"/>
    </row>
    <row r="143" spans="2:18" x14ac:dyDescent="0.35">
      <c r="B143" s="57">
        <f t="shared" si="12"/>
        <v>0</v>
      </c>
      <c r="C143" s="79">
        <f t="shared" si="9"/>
        <v>0</v>
      </c>
      <c r="D143" s="80">
        <f t="shared" si="10"/>
        <v>0</v>
      </c>
      <c r="E143" s="87">
        <f t="shared" si="15"/>
        <v>0</v>
      </c>
      <c r="F143" s="115">
        <f t="shared" si="11"/>
        <v>0</v>
      </c>
      <c r="G143" s="115"/>
      <c r="H143" s="40">
        <f t="shared" si="13"/>
        <v>0</v>
      </c>
      <c r="I143" s="66">
        <f t="shared" si="14"/>
        <v>0</v>
      </c>
      <c r="J143" s="3"/>
      <c r="K143" s="3"/>
      <c r="M143" s="43"/>
      <c r="N143" s="43"/>
      <c r="O143" s="43"/>
      <c r="P143" s="2"/>
      <c r="Q143" s="43"/>
      <c r="R143" s="2"/>
    </row>
    <row r="144" spans="2:18" x14ac:dyDescent="0.35">
      <c r="B144" s="57">
        <f t="shared" si="12"/>
        <v>0</v>
      </c>
      <c r="C144" s="79">
        <f t="shared" si="9"/>
        <v>0</v>
      </c>
      <c r="D144" s="80">
        <f t="shared" si="10"/>
        <v>0</v>
      </c>
      <c r="E144" s="87">
        <f t="shared" si="15"/>
        <v>0</v>
      </c>
      <c r="F144" s="115">
        <f t="shared" si="11"/>
        <v>0</v>
      </c>
      <c r="G144" s="115"/>
      <c r="H144" s="40">
        <f t="shared" si="13"/>
        <v>0</v>
      </c>
      <c r="I144" s="66">
        <f t="shared" si="14"/>
        <v>0</v>
      </c>
      <c r="J144" s="3"/>
      <c r="K144" s="3"/>
      <c r="M144" s="43"/>
      <c r="N144" s="43"/>
      <c r="O144" s="43"/>
      <c r="P144" s="2"/>
      <c r="Q144" s="43"/>
      <c r="R144" s="2"/>
    </row>
    <row r="145" spans="2:18" x14ac:dyDescent="0.35">
      <c r="B145" s="57">
        <f t="shared" si="12"/>
        <v>0</v>
      </c>
      <c r="C145" s="79">
        <f t="shared" si="9"/>
        <v>0</v>
      </c>
      <c r="D145" s="80">
        <f t="shared" si="10"/>
        <v>0</v>
      </c>
      <c r="E145" s="87">
        <f t="shared" si="15"/>
        <v>0</v>
      </c>
      <c r="F145" s="115">
        <f t="shared" si="11"/>
        <v>0</v>
      </c>
      <c r="G145" s="115"/>
      <c r="H145" s="40">
        <f t="shared" si="13"/>
        <v>0</v>
      </c>
      <c r="I145" s="66">
        <f t="shared" si="14"/>
        <v>0</v>
      </c>
      <c r="J145" s="3"/>
      <c r="K145" s="3"/>
      <c r="M145" s="43"/>
      <c r="N145" s="43"/>
      <c r="O145" s="43"/>
      <c r="P145" s="2"/>
      <c r="Q145" s="43"/>
      <c r="R145" s="2"/>
    </row>
    <row r="146" spans="2:18" x14ac:dyDescent="0.35">
      <c r="B146" s="57">
        <f t="shared" si="12"/>
        <v>0</v>
      </c>
      <c r="C146" s="79">
        <f t="shared" si="9"/>
        <v>0</v>
      </c>
      <c r="D146" s="80">
        <f t="shared" si="10"/>
        <v>0</v>
      </c>
      <c r="E146" s="87">
        <f t="shared" si="15"/>
        <v>0</v>
      </c>
      <c r="F146" s="115">
        <f t="shared" si="11"/>
        <v>0</v>
      </c>
      <c r="G146" s="115"/>
      <c r="H146" s="40">
        <f t="shared" si="13"/>
        <v>0</v>
      </c>
      <c r="I146" s="66">
        <f t="shared" si="14"/>
        <v>0</v>
      </c>
      <c r="J146" s="3"/>
      <c r="K146" s="3"/>
      <c r="M146" s="43"/>
      <c r="N146" s="43"/>
      <c r="O146" s="43"/>
      <c r="P146" s="2"/>
      <c r="Q146" s="43"/>
      <c r="R146" s="2"/>
    </row>
    <row r="147" spans="2:18" x14ac:dyDescent="0.35">
      <c r="B147" s="57">
        <f t="shared" si="12"/>
        <v>0</v>
      </c>
      <c r="C147" s="79">
        <f t="shared" si="9"/>
        <v>0</v>
      </c>
      <c r="D147" s="80">
        <f t="shared" si="10"/>
        <v>0</v>
      </c>
      <c r="E147" s="87">
        <f t="shared" si="15"/>
        <v>0</v>
      </c>
      <c r="F147" s="115">
        <f t="shared" si="11"/>
        <v>0</v>
      </c>
      <c r="G147" s="115"/>
      <c r="H147" s="40">
        <f t="shared" si="13"/>
        <v>0</v>
      </c>
      <c r="I147" s="66">
        <f t="shared" si="14"/>
        <v>0</v>
      </c>
      <c r="J147" s="3"/>
      <c r="K147" s="3"/>
      <c r="M147" s="43"/>
      <c r="N147" s="43"/>
      <c r="O147" s="43"/>
      <c r="P147" s="2"/>
      <c r="Q147" s="43"/>
      <c r="R147" s="2"/>
    </row>
    <row r="148" spans="2:18" x14ac:dyDescent="0.35">
      <c r="B148" s="57">
        <f t="shared" si="12"/>
        <v>0</v>
      </c>
      <c r="C148" s="79">
        <f t="shared" si="9"/>
        <v>0</v>
      </c>
      <c r="D148" s="80">
        <f t="shared" si="10"/>
        <v>0</v>
      </c>
      <c r="E148" s="87">
        <f t="shared" si="15"/>
        <v>0</v>
      </c>
      <c r="F148" s="115">
        <f t="shared" si="11"/>
        <v>0</v>
      </c>
      <c r="G148" s="115"/>
      <c r="H148" s="40">
        <f t="shared" si="13"/>
        <v>0</v>
      </c>
      <c r="I148" s="66">
        <f t="shared" si="14"/>
        <v>0</v>
      </c>
      <c r="J148" s="3"/>
      <c r="K148" s="3"/>
      <c r="M148" s="43"/>
      <c r="N148" s="43"/>
      <c r="O148" s="43"/>
      <c r="P148" s="2"/>
      <c r="Q148" s="43"/>
      <c r="R148" s="2"/>
    </row>
    <row r="149" spans="2:18" x14ac:dyDescent="0.35">
      <c r="B149" s="57">
        <f t="shared" si="12"/>
        <v>0</v>
      </c>
      <c r="C149" s="79">
        <f t="shared" si="9"/>
        <v>0</v>
      </c>
      <c r="D149" s="80">
        <f t="shared" si="10"/>
        <v>0</v>
      </c>
      <c r="E149" s="87">
        <f t="shared" si="15"/>
        <v>0</v>
      </c>
      <c r="F149" s="115">
        <f t="shared" si="11"/>
        <v>0</v>
      </c>
      <c r="G149" s="115"/>
      <c r="H149" s="40">
        <f t="shared" si="13"/>
        <v>0</v>
      </c>
      <c r="I149" s="66">
        <f t="shared" si="14"/>
        <v>0</v>
      </c>
      <c r="J149" s="3"/>
      <c r="K149" s="3"/>
      <c r="M149" s="43"/>
      <c r="N149" s="43"/>
      <c r="O149" s="43"/>
      <c r="P149" s="2"/>
      <c r="Q149" s="43"/>
      <c r="R149" s="2"/>
    </row>
    <row r="150" spans="2:18" x14ac:dyDescent="0.35">
      <c r="B150" s="57">
        <f t="shared" si="12"/>
        <v>0</v>
      </c>
      <c r="C150" s="79">
        <f t="shared" ref="C150:C213" si="16">IF($E$8="SC-44",     IF(B150=1117+$E$15,    0.0015,       IF(B150=1091.6+$E$15,   0.0043,        IF(B150=1066.2+$E$15,    0.0088,       IF(B150=1040.8+$E$15,   0.0126,        IF(B150=1015.4+$E$15,   0.0186,        IF(B150=990+$E$15,   0.0267,       IF(B150=964.6+$E$15,    0.0322,      IF(B150=939.2+$E$15,   0.0365,        IF(B150=913.8+$E$15,    0.0403,         IF(B150=888.4+$E$15,    0.0438,       IF(B150=863+$E$15,    0.0468,        IF(B150=837.6+$E$15,    0.0501,       IF(B150=812.2+$E$15,    0.0526,       IF(B150=786.8+$E$15,    0.0549,      IF(B150=761.4+$E$15,    0.0569,        IF(B150=736+$E$15,    0.0586,         IF(B150=710.6+$E$15,    0.0604,       IF(B150=685.2+$E$15,   0.0619,        IF(B150=659.8+$E$15,    0.0634,       IF(B150=634.4+$E$15,   0.0649,       IF(B150=609+$E$15,    0.0664,      IF(B150=583.6+$E$15,    0.0679,        IF(B150=558.2+$E$15,    0.0689,        IF(B150=532.8+$E$15,    0.0705,        IF(B150=507.4+$E$15,    0.0715,        IF(B150=482+$E$15,    0.0722,       IF(B150=456.6+$E$15,     0.0735,       IF(B150=431.2+$E$15,     0.0742,      IF(B150=405.8+$E$15,     0.075,        IF(B150=380.4+$E$15,   0.0757,        IF(B150=355+$E$15,    0.0767,      IF(B150=329.6+$E$15,     0.0773,        IF(B150=304.2+$E$15,    0.0783,       IF(B150=278.8+$E$15,     0.0788,       IF(B150=253.4+$E$15,    0.0795,      IF(B150=228+$E$15,   0.0803,        IF(B150=202.6+$E$15,     0.081,        IF(B150=177.2+$E$15,     0.0815,      IF(B150=151.8+$E$15,     0.0825,        IF(B150=126.4+$E$15,    0.0878,       IF(B150=101+$E$15,     0.081,        IF(B150=75.6+$E$15,     0.0868,       IF(B150=50.2+$E$15,     0.0886,        IF(B150=24.8+$E$15,     0.0906,        0)))))))))))))))))))))))))))))))))))))))))))),                                                                                                                                 IF($E$8="SC-34W",     IF(B150=863+$E$15,       0.0124,      IF(B150=837.6+$E$15,      0.0148,      IF(B150=812.2+$E$15,        0.0226,        IF(B150=786.8+$E$15,       0.0301,      IF(B150=761.4+$E$15,    0.035,     IF(B150=736+$E$15,    0.0391,     IF(B150=710.6+$E$15,    0.0427,    IF(B150=685.2+$E$15,   0.0459,     IF(B150=659.8+$E$15,  0.0486,      IF(B150=634.4+$E$15,   0.0512,     IF(B150=609+$E$15,   0.0534,     IF(B150=583.6+$E$15,   0.0553,     IF(B150=558.2+$E$15,   0.0573,    IF(B150=532.8+$E$15,       0.0592,    IF(B150=507.4+$E$15,   0.0607,   IF(B150=482+$E$15,  0.0621,    IF(B150=456.6+$E$15,   0.0636,    IF(B150=431.2+$E$15,   0.0651,    IF(B150=405.8+$E$15,   0.066,      IF(B150=380.4+$E$15,   0.067,    IF(B150=355+$E$15,   0.068,    IF(B150=329.6+$E$15,   0.0692,     IF(B150=304.2+$E$15,    0.0699,   IF(B150=278.8+$E$15,   0.0706,    IF(B150=253.4+$E$15,     0.0714,     IF(B150=228+$E$15,    0.0723,     IF(B150=202.6+$E$15,     0.0731,     IF(B150=177.2+$E$15,    0.0736,    IF(B150=151.8+$E$15,    0.0745,    IF(B150=126.4+$E$15,    0.075,     IF(B150=101+$E$15,    0.0755,     IF(B150=75.6+$E$15,     0.0765,        IF(B150=50.2+$E$15,     0.0779,        IF(B150=24.8+$E$15,    0.0777,        0)))))))))))))))))))))))))))))))))),                                                                                                                                                                      IF($E$8="SC-34E",      IF(B150=863+$E$15,    0.0127,         IF(B150=837.6+$E$15,    0.0154,         IF(B150=812.2+$E$15,    0.0235,           IF(B150=786.8+$E$15,   0.0314,      IF(B150=761.4+$E$15,    0.0365,     IF(B150=736+$E$15,    0.0408,     IF(B150=710.6+$E$15,    0.0446,    IF(B150=685.2+$E$15,   0.0478,     IF(B150=659.8+$E$15,  0.0506,      IF(B150=634.4+$E$15,   0.0534,     IF(B150=609+$E$15,   0.0557,     IF(B150=583.6+$E$15,   0.0577,     IF(B150=558.2+$E$15,   0.0597,    IF(B150=532.8+$E$15,       0.0618,    IF(B150=507.4+$E$15,   0.0633,   IF(B150=482+$E$15,  0.0648,    IF(B150=456.6+$E$15,   0.0663,    IF(B150=431.2+$E$15,   0.0678,    IF(B150=405.8+$E$15,   0.0689,      IF(B150=380.4+$E$15,   0.0699,    IF(B150=355+$E$15,   0.0709,    IF(B150=329.6+$E$15,   0.0721,     IF(B150=304.2+$E$15,    0.0729,   IF(B150=278.8+$E$15,   0.0737,    IF(B150=253.4+$E$15,     0.0744,     IF(B150=228+$E$15,    0.0754,     IF(B150=202.6+$E$15,     0.0762,     IF(B150=177.2+$E$15,    0.0767,    IF(B150=151.8+$E$15,    0.0777,    IF(B150=126.4+$E$15,    0.0782,     IF(B150=101+$E$15,    0.0787,     IF(B150=75.6+$E$15,     0.0797,        IF(B150=50.2+$E$15,     0.0813,        IF(B150=24.8+$E$15,    0.081,        0)))))))))))))))))))))))))))))))))),                                                                                                                   IF(B150=456.6+$E$15,   0.0017,    IF(B150=431.2+$E$15,   0.0066,    IF(B150=405.8+$E$15,   0.0122,      IF(B150=380.4+$E$15,   0.02,    IF(B150=355+$E$15,   0.0256,    IF(B150=329.6+$E$15,   0.0297,     IF(B150=304.2+$E$15,    0.0328,   IF(B150=278.8+$E$15,   0.0354,    IF(B150=253.4+$E$15,     0.0374,     IF(B150=228+$E$15,    0.0393,     IF(B150=202.6+$E$15,     0.0408,     IF(B150=177.2+$E$15,    0.0422,    IF(B150=151.8+$E$15,    0.0434,    IF(B150=126.4+$E$15,    0.0446,     IF(B150=101+$E$15,    0.0458,     IF(B150=75.6+$E$15,     0.0472,        IF(B150=50.2+$E$15,     0.0485,        IF(B150=24.8+$E$15,    0.0514,        0)))))))))))))))))))))</f>
        <v>0</v>
      </c>
      <c r="D150" s="80">
        <f t="shared" ref="D150:D213" si="17">IF($B150&gt;0,$C150*$E$11,0)</f>
        <v>0</v>
      </c>
      <c r="E150" s="87">
        <f t="shared" si="15"/>
        <v>0</v>
      </c>
      <c r="F150" s="115">
        <f t="shared" ref="F150:F213" si="18">$E150+$D150</f>
        <v>0</v>
      </c>
      <c r="G150" s="115"/>
      <c r="H150" s="40">
        <f t="shared" si="13"/>
        <v>0</v>
      </c>
      <c r="I150" s="66">
        <f t="shared" si="14"/>
        <v>0</v>
      </c>
      <c r="J150" s="3"/>
      <c r="K150" s="3"/>
      <c r="M150" s="43"/>
      <c r="N150" s="43"/>
      <c r="O150" s="43"/>
      <c r="P150" s="2"/>
      <c r="Q150" s="43"/>
      <c r="R150" s="2"/>
    </row>
    <row r="151" spans="2:18" x14ac:dyDescent="0.35">
      <c r="B151" s="57">
        <f t="shared" ref="B151:B214" si="19">IF($B150&gt;($P$10+$E$15+25.4),$B150-25.4,IF(AND($B150&gt;($P$10+$E$15),$B150&lt;=($P$10+$E$15+25.4)),($P$10+$E$15),IF(AND($B150&lt;=($P$10+$E$15),$B150&gt;($E$15+25.4)),$B150-25.4,IF(AND($B150&gt;$E$15,$B150&lt;=($E$15+25.4)),$E$15,IF(AND($B150&gt;25.4,$B150&lt;=$E$15),$B150-25.4,0)))))</f>
        <v>0</v>
      </c>
      <c r="C151" s="79">
        <f t="shared" si="16"/>
        <v>0</v>
      </c>
      <c r="D151" s="80">
        <f t="shared" si="17"/>
        <v>0</v>
      </c>
      <c r="E151" s="87">
        <f t="shared" si="15"/>
        <v>0</v>
      </c>
      <c r="F151" s="115">
        <f t="shared" si="18"/>
        <v>0</v>
      </c>
      <c r="G151" s="115"/>
      <c r="H151" s="40">
        <f t="shared" ref="H151:H214" si="20">IF($H152&gt;0,H152+F151,F151)</f>
        <v>0</v>
      </c>
      <c r="I151" s="66">
        <f t="shared" si="14"/>
        <v>0</v>
      </c>
      <c r="J151" s="3"/>
      <c r="K151" s="3"/>
      <c r="M151" s="43"/>
      <c r="N151" s="43"/>
      <c r="O151" s="43"/>
      <c r="P151" s="2"/>
      <c r="Q151" s="43"/>
      <c r="R151" s="2"/>
    </row>
    <row r="152" spans="2:18" x14ac:dyDescent="0.35">
      <c r="B152" s="57">
        <f t="shared" si="19"/>
        <v>0</v>
      </c>
      <c r="C152" s="79">
        <f t="shared" si="16"/>
        <v>0</v>
      </c>
      <c r="D152" s="80">
        <f t="shared" si="17"/>
        <v>0</v>
      </c>
      <c r="E152" s="87">
        <f t="shared" si="15"/>
        <v>0</v>
      </c>
      <c r="F152" s="115">
        <f t="shared" si="18"/>
        <v>0</v>
      </c>
      <c r="G152" s="115"/>
      <c r="H152" s="40">
        <f t="shared" si="20"/>
        <v>0</v>
      </c>
      <c r="I152" s="66">
        <f t="shared" ref="I152:I215" si="21">IF($B152&gt;0,$E$13+($B152/1000),0)</f>
        <v>0</v>
      </c>
      <c r="J152" s="3"/>
      <c r="K152" s="3"/>
      <c r="M152" s="43"/>
      <c r="N152" s="43"/>
      <c r="O152" s="43"/>
      <c r="P152" s="2"/>
      <c r="Q152" s="43"/>
      <c r="R152" s="2"/>
    </row>
    <row r="153" spans="2:18" x14ac:dyDescent="0.35">
      <c r="B153" s="57">
        <f t="shared" si="19"/>
        <v>0</v>
      </c>
      <c r="C153" s="79">
        <f t="shared" si="16"/>
        <v>0</v>
      </c>
      <c r="D153" s="80">
        <f t="shared" si="17"/>
        <v>0</v>
      </c>
      <c r="E153" s="87">
        <f t="shared" si="15"/>
        <v>0</v>
      </c>
      <c r="F153" s="115">
        <f t="shared" si="18"/>
        <v>0</v>
      </c>
      <c r="G153" s="115"/>
      <c r="H153" s="40">
        <f t="shared" si="20"/>
        <v>0</v>
      </c>
      <c r="I153" s="66">
        <f t="shared" si="21"/>
        <v>0</v>
      </c>
      <c r="J153" s="3"/>
      <c r="K153" s="3"/>
      <c r="M153" s="43"/>
      <c r="N153" s="43"/>
      <c r="O153" s="43"/>
      <c r="P153" s="2"/>
      <c r="Q153" s="43"/>
      <c r="R153" s="2"/>
    </row>
    <row r="154" spans="2:18" x14ac:dyDescent="0.35">
      <c r="B154" s="57">
        <f t="shared" si="19"/>
        <v>0</v>
      </c>
      <c r="C154" s="79">
        <f t="shared" si="16"/>
        <v>0</v>
      </c>
      <c r="D154" s="80">
        <f t="shared" si="17"/>
        <v>0</v>
      </c>
      <c r="E154" s="87">
        <f t="shared" si="15"/>
        <v>0</v>
      </c>
      <c r="F154" s="115">
        <f t="shared" si="18"/>
        <v>0</v>
      </c>
      <c r="G154" s="115"/>
      <c r="H154" s="40">
        <f t="shared" si="20"/>
        <v>0</v>
      </c>
      <c r="I154" s="66">
        <f t="shared" si="21"/>
        <v>0</v>
      </c>
      <c r="J154" s="3"/>
      <c r="K154" s="3"/>
      <c r="M154" s="43"/>
      <c r="N154" s="43"/>
      <c r="O154" s="43"/>
      <c r="P154" s="2"/>
      <c r="Q154" s="43"/>
      <c r="R154" s="2"/>
    </row>
    <row r="155" spans="2:18" x14ac:dyDescent="0.35">
      <c r="B155" s="57">
        <f t="shared" si="19"/>
        <v>0</v>
      </c>
      <c r="C155" s="79">
        <f t="shared" si="16"/>
        <v>0</v>
      </c>
      <c r="D155" s="80">
        <f t="shared" si="17"/>
        <v>0</v>
      </c>
      <c r="E155" s="87">
        <f t="shared" si="15"/>
        <v>0</v>
      </c>
      <c r="F155" s="115">
        <f t="shared" si="18"/>
        <v>0</v>
      </c>
      <c r="G155" s="115"/>
      <c r="H155" s="40">
        <f t="shared" si="20"/>
        <v>0</v>
      </c>
      <c r="I155" s="66">
        <f t="shared" si="21"/>
        <v>0</v>
      </c>
      <c r="J155" s="3"/>
      <c r="K155" s="3"/>
      <c r="M155" s="43"/>
      <c r="N155" s="43"/>
      <c r="O155" s="43"/>
      <c r="P155" s="2"/>
      <c r="Q155" s="43"/>
      <c r="R155" s="2"/>
    </row>
    <row r="156" spans="2:18" x14ac:dyDescent="0.35">
      <c r="B156" s="57">
        <f t="shared" si="19"/>
        <v>0</v>
      </c>
      <c r="C156" s="79">
        <f t="shared" si="16"/>
        <v>0</v>
      </c>
      <c r="D156" s="80">
        <f t="shared" si="17"/>
        <v>0</v>
      </c>
      <c r="E156" s="87">
        <f t="shared" si="15"/>
        <v>0</v>
      </c>
      <c r="F156" s="115">
        <f t="shared" si="18"/>
        <v>0</v>
      </c>
      <c r="G156" s="115"/>
      <c r="H156" s="40">
        <f t="shared" si="20"/>
        <v>0</v>
      </c>
      <c r="I156" s="66">
        <f t="shared" si="21"/>
        <v>0</v>
      </c>
      <c r="J156" s="3"/>
      <c r="K156" s="3"/>
      <c r="M156" s="43"/>
      <c r="N156" s="43"/>
      <c r="O156" s="43"/>
      <c r="P156" s="2"/>
      <c r="Q156" s="43"/>
      <c r="R156" s="2"/>
    </row>
    <row r="157" spans="2:18" x14ac:dyDescent="0.35">
      <c r="B157" s="57">
        <f t="shared" si="19"/>
        <v>0</v>
      </c>
      <c r="C157" s="79">
        <f t="shared" si="16"/>
        <v>0</v>
      </c>
      <c r="D157" s="80">
        <f t="shared" si="17"/>
        <v>0</v>
      </c>
      <c r="E157" s="87">
        <f t="shared" si="15"/>
        <v>0</v>
      </c>
      <c r="F157" s="115">
        <f t="shared" si="18"/>
        <v>0</v>
      </c>
      <c r="G157" s="115"/>
      <c r="H157" s="40">
        <f t="shared" si="20"/>
        <v>0</v>
      </c>
      <c r="I157" s="66">
        <f t="shared" si="21"/>
        <v>0</v>
      </c>
      <c r="J157" s="3"/>
      <c r="K157" s="3"/>
      <c r="M157" s="43"/>
      <c r="N157" s="43"/>
      <c r="O157" s="43"/>
      <c r="P157" s="2"/>
      <c r="Q157" s="43"/>
      <c r="R157" s="2"/>
    </row>
    <row r="158" spans="2:18" x14ac:dyDescent="0.35">
      <c r="B158" s="57">
        <f t="shared" si="19"/>
        <v>0</v>
      </c>
      <c r="C158" s="79">
        <f t="shared" si="16"/>
        <v>0</v>
      </c>
      <c r="D158" s="80">
        <f t="shared" si="17"/>
        <v>0</v>
      </c>
      <c r="E158" s="87">
        <f t="shared" si="15"/>
        <v>0</v>
      </c>
      <c r="F158" s="115">
        <f t="shared" si="18"/>
        <v>0</v>
      </c>
      <c r="G158" s="115"/>
      <c r="H158" s="40">
        <f t="shared" si="20"/>
        <v>0</v>
      </c>
      <c r="I158" s="66">
        <f t="shared" si="21"/>
        <v>0</v>
      </c>
      <c r="J158" s="3"/>
      <c r="K158" s="3"/>
      <c r="M158" s="43"/>
      <c r="N158" s="43"/>
      <c r="O158" s="43"/>
      <c r="P158" s="2"/>
      <c r="Q158" s="43"/>
      <c r="R158" s="2"/>
    </row>
    <row r="159" spans="2:18" x14ac:dyDescent="0.35">
      <c r="B159" s="57">
        <f t="shared" si="19"/>
        <v>0</v>
      </c>
      <c r="C159" s="79">
        <f t="shared" si="16"/>
        <v>0</v>
      </c>
      <c r="D159" s="80">
        <f t="shared" si="17"/>
        <v>0</v>
      </c>
      <c r="E159" s="87">
        <f t="shared" si="15"/>
        <v>0</v>
      </c>
      <c r="F159" s="115">
        <f t="shared" si="18"/>
        <v>0</v>
      </c>
      <c r="G159" s="115"/>
      <c r="H159" s="40">
        <f t="shared" si="20"/>
        <v>0</v>
      </c>
      <c r="I159" s="66">
        <f t="shared" si="21"/>
        <v>0</v>
      </c>
      <c r="J159" s="3"/>
      <c r="K159" s="3"/>
      <c r="M159" s="43"/>
      <c r="N159" s="43"/>
      <c r="O159" s="43"/>
      <c r="P159" s="2"/>
      <c r="Q159" s="43"/>
      <c r="R159" s="2"/>
    </row>
    <row r="160" spans="2:18" x14ac:dyDescent="0.35">
      <c r="B160" s="57">
        <f t="shared" si="19"/>
        <v>0</v>
      </c>
      <c r="C160" s="79">
        <f t="shared" si="16"/>
        <v>0</v>
      </c>
      <c r="D160" s="80">
        <f t="shared" si="17"/>
        <v>0</v>
      </c>
      <c r="E160" s="87">
        <f t="shared" si="15"/>
        <v>0</v>
      </c>
      <c r="F160" s="115">
        <f t="shared" si="18"/>
        <v>0</v>
      </c>
      <c r="G160" s="115"/>
      <c r="H160" s="40">
        <f t="shared" si="20"/>
        <v>0</v>
      </c>
      <c r="I160" s="66">
        <f t="shared" si="21"/>
        <v>0</v>
      </c>
      <c r="J160" s="3"/>
      <c r="K160" s="3"/>
      <c r="M160" s="43"/>
      <c r="N160" s="43"/>
      <c r="O160" s="43"/>
      <c r="P160" s="2"/>
      <c r="Q160" s="43"/>
      <c r="R160" s="2"/>
    </row>
    <row r="161" spans="2:18" x14ac:dyDescent="0.35">
      <c r="B161" s="57">
        <f t="shared" si="19"/>
        <v>0</v>
      </c>
      <c r="C161" s="79">
        <f t="shared" si="16"/>
        <v>0</v>
      </c>
      <c r="D161" s="80">
        <f t="shared" si="17"/>
        <v>0</v>
      </c>
      <c r="E161" s="87">
        <f t="shared" si="15"/>
        <v>0</v>
      </c>
      <c r="F161" s="115">
        <f t="shared" si="18"/>
        <v>0</v>
      </c>
      <c r="G161" s="115"/>
      <c r="H161" s="40">
        <f t="shared" si="20"/>
        <v>0</v>
      </c>
      <c r="I161" s="66">
        <f t="shared" si="21"/>
        <v>0</v>
      </c>
      <c r="J161" s="3"/>
      <c r="K161" s="3"/>
      <c r="M161" s="43"/>
      <c r="N161" s="43"/>
      <c r="O161" s="43"/>
      <c r="P161" s="2"/>
      <c r="Q161" s="43"/>
      <c r="R161" s="2"/>
    </row>
    <row r="162" spans="2:18" x14ac:dyDescent="0.35">
      <c r="B162" s="57">
        <f t="shared" si="19"/>
        <v>0</v>
      </c>
      <c r="C162" s="79">
        <f t="shared" si="16"/>
        <v>0</v>
      </c>
      <c r="D162" s="80">
        <f t="shared" si="17"/>
        <v>0</v>
      </c>
      <c r="E162" s="87">
        <f t="shared" si="15"/>
        <v>0</v>
      </c>
      <c r="F162" s="115">
        <f t="shared" si="18"/>
        <v>0</v>
      </c>
      <c r="G162" s="115"/>
      <c r="H162" s="40">
        <f t="shared" si="20"/>
        <v>0</v>
      </c>
      <c r="I162" s="66">
        <f t="shared" si="21"/>
        <v>0</v>
      </c>
      <c r="J162" s="3"/>
      <c r="K162" s="3"/>
      <c r="M162" s="43"/>
      <c r="N162" s="43"/>
      <c r="O162" s="43"/>
      <c r="P162" s="2"/>
      <c r="Q162" s="43"/>
      <c r="R162" s="2"/>
    </row>
    <row r="163" spans="2:18" x14ac:dyDescent="0.35">
      <c r="B163" s="57">
        <f t="shared" si="19"/>
        <v>0</v>
      </c>
      <c r="C163" s="79">
        <f t="shared" si="16"/>
        <v>0</v>
      </c>
      <c r="D163" s="80">
        <f t="shared" si="17"/>
        <v>0</v>
      </c>
      <c r="E163" s="87">
        <f t="shared" si="15"/>
        <v>0</v>
      </c>
      <c r="F163" s="115">
        <f t="shared" si="18"/>
        <v>0</v>
      </c>
      <c r="G163" s="115"/>
      <c r="H163" s="40">
        <f t="shared" si="20"/>
        <v>0</v>
      </c>
      <c r="I163" s="66">
        <f t="shared" si="21"/>
        <v>0</v>
      </c>
      <c r="J163" s="3"/>
      <c r="K163" s="3"/>
      <c r="M163" s="43"/>
      <c r="N163" s="43"/>
      <c r="O163" s="43"/>
      <c r="P163" s="2"/>
      <c r="Q163" s="43"/>
      <c r="R163" s="2"/>
    </row>
    <row r="164" spans="2:18" x14ac:dyDescent="0.35">
      <c r="B164" s="57">
        <f t="shared" si="19"/>
        <v>0</v>
      </c>
      <c r="C164" s="79">
        <f t="shared" si="16"/>
        <v>0</v>
      </c>
      <c r="D164" s="80">
        <f t="shared" si="17"/>
        <v>0</v>
      </c>
      <c r="E164" s="87">
        <f t="shared" si="15"/>
        <v>0</v>
      </c>
      <c r="F164" s="115">
        <f t="shared" si="18"/>
        <v>0</v>
      </c>
      <c r="G164" s="115"/>
      <c r="H164" s="40">
        <f t="shared" si="20"/>
        <v>0</v>
      </c>
      <c r="I164" s="66">
        <f t="shared" si="21"/>
        <v>0</v>
      </c>
      <c r="J164" s="3"/>
      <c r="K164" s="3"/>
      <c r="M164" s="43"/>
      <c r="N164" s="43"/>
      <c r="O164" s="43"/>
      <c r="P164" s="2"/>
      <c r="Q164" s="43"/>
      <c r="R164" s="2"/>
    </row>
    <row r="165" spans="2:18" x14ac:dyDescent="0.35">
      <c r="B165" s="57">
        <f t="shared" si="19"/>
        <v>0</v>
      </c>
      <c r="C165" s="79">
        <f t="shared" si="16"/>
        <v>0</v>
      </c>
      <c r="D165" s="80">
        <f t="shared" si="17"/>
        <v>0</v>
      </c>
      <c r="E165" s="87">
        <f t="shared" si="15"/>
        <v>0</v>
      </c>
      <c r="F165" s="115">
        <f t="shared" si="18"/>
        <v>0</v>
      </c>
      <c r="G165" s="115"/>
      <c r="H165" s="40">
        <f t="shared" si="20"/>
        <v>0</v>
      </c>
      <c r="I165" s="66">
        <f t="shared" si="21"/>
        <v>0</v>
      </c>
      <c r="J165" s="3"/>
      <c r="K165" s="3"/>
      <c r="M165" s="43"/>
      <c r="N165" s="43"/>
      <c r="O165" s="43"/>
      <c r="P165" s="2"/>
      <c r="Q165" s="43"/>
      <c r="R165" s="2"/>
    </row>
    <row r="166" spans="2:18" x14ac:dyDescent="0.35">
      <c r="B166" s="57">
        <f t="shared" si="19"/>
        <v>0</v>
      </c>
      <c r="C166" s="79">
        <f t="shared" si="16"/>
        <v>0</v>
      </c>
      <c r="D166" s="80">
        <f t="shared" si="17"/>
        <v>0</v>
      </c>
      <c r="E166" s="87">
        <f t="shared" si="15"/>
        <v>0</v>
      </c>
      <c r="F166" s="115">
        <f t="shared" si="18"/>
        <v>0</v>
      </c>
      <c r="G166" s="115"/>
      <c r="H166" s="40">
        <f t="shared" si="20"/>
        <v>0</v>
      </c>
      <c r="I166" s="66">
        <f t="shared" si="21"/>
        <v>0</v>
      </c>
      <c r="J166" s="3"/>
      <c r="K166" s="3"/>
      <c r="M166" s="43"/>
      <c r="N166" s="43"/>
      <c r="O166" s="43"/>
      <c r="P166" s="2"/>
      <c r="Q166" s="43"/>
      <c r="R166" s="2"/>
    </row>
    <row r="167" spans="2:18" x14ac:dyDescent="0.35">
      <c r="B167" s="57">
        <f t="shared" si="19"/>
        <v>0</v>
      </c>
      <c r="C167" s="79">
        <f t="shared" si="16"/>
        <v>0</v>
      </c>
      <c r="D167" s="80">
        <f t="shared" si="17"/>
        <v>0</v>
      </c>
      <c r="E167" s="87">
        <f t="shared" si="15"/>
        <v>0</v>
      </c>
      <c r="F167" s="115">
        <f t="shared" si="18"/>
        <v>0</v>
      </c>
      <c r="G167" s="115"/>
      <c r="H167" s="40">
        <f t="shared" si="20"/>
        <v>0</v>
      </c>
      <c r="I167" s="66">
        <f t="shared" si="21"/>
        <v>0</v>
      </c>
      <c r="J167" s="3"/>
      <c r="K167" s="3"/>
      <c r="M167" s="43"/>
      <c r="N167" s="43"/>
      <c r="O167" s="43"/>
      <c r="P167" s="2"/>
      <c r="Q167" s="43"/>
      <c r="R167" s="2"/>
    </row>
    <row r="168" spans="2:18" x14ac:dyDescent="0.35">
      <c r="B168" s="57">
        <f t="shared" si="19"/>
        <v>0</v>
      </c>
      <c r="C168" s="79">
        <f t="shared" si="16"/>
        <v>0</v>
      </c>
      <c r="D168" s="80">
        <f t="shared" si="17"/>
        <v>0</v>
      </c>
      <c r="E168" s="87">
        <f t="shared" si="15"/>
        <v>0</v>
      </c>
      <c r="F168" s="115">
        <f t="shared" si="18"/>
        <v>0</v>
      </c>
      <c r="G168" s="115"/>
      <c r="H168" s="40">
        <f t="shared" si="20"/>
        <v>0</v>
      </c>
      <c r="I168" s="66">
        <f t="shared" si="21"/>
        <v>0</v>
      </c>
      <c r="J168" s="3"/>
      <c r="K168" s="3"/>
      <c r="M168" s="43"/>
      <c r="N168" s="43"/>
      <c r="O168" s="43"/>
      <c r="P168" s="2"/>
      <c r="Q168" s="43"/>
      <c r="R168" s="2"/>
    </row>
    <row r="169" spans="2:18" x14ac:dyDescent="0.35">
      <c r="B169" s="57">
        <f t="shared" si="19"/>
        <v>0</v>
      </c>
      <c r="C169" s="79">
        <f t="shared" si="16"/>
        <v>0</v>
      </c>
      <c r="D169" s="80">
        <f t="shared" si="17"/>
        <v>0</v>
      </c>
      <c r="E169" s="87">
        <f t="shared" si="15"/>
        <v>0</v>
      </c>
      <c r="F169" s="115">
        <f t="shared" si="18"/>
        <v>0</v>
      </c>
      <c r="G169" s="115"/>
      <c r="H169" s="40">
        <f t="shared" si="20"/>
        <v>0</v>
      </c>
      <c r="I169" s="66">
        <f t="shared" si="21"/>
        <v>0</v>
      </c>
      <c r="J169" s="3"/>
      <c r="K169" s="3"/>
      <c r="M169" s="43"/>
      <c r="N169" s="43"/>
      <c r="O169" s="43"/>
      <c r="P169" s="2"/>
      <c r="Q169" s="43"/>
      <c r="R169" s="2"/>
    </row>
    <row r="170" spans="2:18" x14ac:dyDescent="0.35">
      <c r="B170" s="57">
        <f t="shared" si="19"/>
        <v>0</v>
      </c>
      <c r="C170" s="79">
        <f t="shared" si="16"/>
        <v>0</v>
      </c>
      <c r="D170" s="80">
        <f t="shared" si="17"/>
        <v>0</v>
      </c>
      <c r="E170" s="87">
        <f t="shared" si="15"/>
        <v>0</v>
      </c>
      <c r="F170" s="115">
        <f t="shared" si="18"/>
        <v>0</v>
      </c>
      <c r="G170" s="115"/>
      <c r="H170" s="40">
        <f t="shared" si="20"/>
        <v>0</v>
      </c>
      <c r="I170" s="66">
        <f t="shared" si="21"/>
        <v>0</v>
      </c>
      <c r="J170" s="3"/>
      <c r="K170" s="3"/>
      <c r="M170" s="43"/>
      <c r="N170" s="43"/>
      <c r="O170" s="43"/>
      <c r="P170" s="2"/>
      <c r="Q170" s="43"/>
      <c r="R170" s="2"/>
    </row>
    <row r="171" spans="2:18" x14ac:dyDescent="0.35">
      <c r="B171" s="57">
        <f t="shared" si="19"/>
        <v>0</v>
      </c>
      <c r="C171" s="79">
        <f t="shared" si="16"/>
        <v>0</v>
      </c>
      <c r="D171" s="80">
        <f t="shared" si="17"/>
        <v>0</v>
      </c>
      <c r="E171" s="87">
        <f t="shared" si="15"/>
        <v>0</v>
      </c>
      <c r="F171" s="115">
        <f t="shared" si="18"/>
        <v>0</v>
      </c>
      <c r="G171" s="115"/>
      <c r="H171" s="40">
        <f t="shared" si="20"/>
        <v>0</v>
      </c>
      <c r="I171" s="66">
        <f t="shared" si="21"/>
        <v>0</v>
      </c>
      <c r="J171" s="3"/>
      <c r="K171" s="3"/>
      <c r="M171" s="43"/>
      <c r="N171" s="43"/>
      <c r="O171" s="43"/>
      <c r="P171" s="2"/>
      <c r="Q171" s="43"/>
      <c r="R171" s="2"/>
    </row>
    <row r="172" spans="2:18" x14ac:dyDescent="0.35">
      <c r="B172" s="57">
        <f t="shared" si="19"/>
        <v>0</v>
      </c>
      <c r="C172" s="79">
        <f t="shared" si="16"/>
        <v>0</v>
      </c>
      <c r="D172" s="80">
        <f t="shared" si="17"/>
        <v>0</v>
      </c>
      <c r="E172" s="87">
        <f t="shared" si="15"/>
        <v>0</v>
      </c>
      <c r="F172" s="115">
        <f t="shared" si="18"/>
        <v>0</v>
      </c>
      <c r="G172" s="115"/>
      <c r="H172" s="40">
        <f t="shared" si="20"/>
        <v>0</v>
      </c>
      <c r="I172" s="66">
        <f t="shared" si="21"/>
        <v>0</v>
      </c>
      <c r="J172" s="3"/>
      <c r="K172" s="3"/>
      <c r="M172" s="43"/>
      <c r="N172" s="43"/>
      <c r="O172" s="43"/>
      <c r="P172" s="2"/>
      <c r="Q172" s="43"/>
      <c r="R172" s="2"/>
    </row>
    <row r="173" spans="2:18" x14ac:dyDescent="0.35">
      <c r="B173" s="57">
        <f t="shared" si="19"/>
        <v>0</v>
      </c>
      <c r="C173" s="79">
        <f t="shared" si="16"/>
        <v>0</v>
      </c>
      <c r="D173" s="80">
        <f t="shared" si="17"/>
        <v>0</v>
      </c>
      <c r="E173" s="87">
        <f t="shared" si="15"/>
        <v>0</v>
      </c>
      <c r="F173" s="115">
        <f t="shared" si="18"/>
        <v>0</v>
      </c>
      <c r="G173" s="115"/>
      <c r="H173" s="40">
        <f t="shared" si="20"/>
        <v>0</v>
      </c>
      <c r="I173" s="66">
        <f t="shared" si="21"/>
        <v>0</v>
      </c>
      <c r="J173" s="3"/>
      <c r="K173" s="3"/>
      <c r="M173" s="43"/>
      <c r="N173" s="43"/>
      <c r="O173" s="43"/>
      <c r="P173" s="2"/>
      <c r="Q173" s="43"/>
      <c r="R173" s="2"/>
    </row>
    <row r="174" spans="2:18" x14ac:dyDescent="0.35">
      <c r="B174" s="57">
        <f t="shared" si="19"/>
        <v>0</v>
      </c>
      <c r="C174" s="79">
        <f t="shared" si="16"/>
        <v>0</v>
      </c>
      <c r="D174" s="80">
        <f t="shared" si="17"/>
        <v>0</v>
      </c>
      <c r="E174" s="87">
        <f t="shared" si="15"/>
        <v>0</v>
      </c>
      <c r="F174" s="115">
        <f t="shared" si="18"/>
        <v>0</v>
      </c>
      <c r="G174" s="115"/>
      <c r="H174" s="40">
        <f t="shared" si="20"/>
        <v>0</v>
      </c>
      <c r="I174" s="66">
        <f t="shared" si="21"/>
        <v>0</v>
      </c>
      <c r="J174" s="3"/>
      <c r="K174" s="3"/>
      <c r="M174" s="43"/>
      <c r="N174" s="43"/>
      <c r="O174" s="43"/>
      <c r="P174" s="2"/>
      <c r="Q174" s="43"/>
      <c r="R174" s="2"/>
    </row>
    <row r="175" spans="2:18" x14ac:dyDescent="0.35">
      <c r="B175" s="57">
        <f t="shared" si="19"/>
        <v>0</v>
      </c>
      <c r="C175" s="79">
        <f t="shared" si="16"/>
        <v>0</v>
      </c>
      <c r="D175" s="80">
        <f t="shared" si="17"/>
        <v>0</v>
      </c>
      <c r="E175" s="87">
        <f t="shared" si="15"/>
        <v>0</v>
      </c>
      <c r="F175" s="115">
        <f t="shared" si="18"/>
        <v>0</v>
      </c>
      <c r="G175" s="115"/>
      <c r="H175" s="40">
        <f t="shared" si="20"/>
        <v>0</v>
      </c>
      <c r="I175" s="66">
        <f t="shared" si="21"/>
        <v>0</v>
      </c>
      <c r="J175" s="3"/>
      <c r="K175" s="3"/>
      <c r="M175" s="43"/>
      <c r="N175" s="43"/>
      <c r="O175" s="43"/>
      <c r="P175" s="2"/>
      <c r="Q175" s="43"/>
      <c r="R175" s="2"/>
    </row>
    <row r="176" spans="2:18" x14ac:dyDescent="0.35">
      <c r="B176" s="57">
        <f t="shared" si="19"/>
        <v>0</v>
      </c>
      <c r="C176" s="79">
        <f t="shared" si="16"/>
        <v>0</v>
      </c>
      <c r="D176" s="80">
        <f t="shared" si="17"/>
        <v>0</v>
      </c>
      <c r="E176" s="87">
        <f t="shared" si="15"/>
        <v>0</v>
      </c>
      <c r="F176" s="115">
        <f t="shared" si="18"/>
        <v>0</v>
      </c>
      <c r="G176" s="115"/>
      <c r="H176" s="40">
        <f t="shared" si="20"/>
        <v>0</v>
      </c>
      <c r="I176" s="66">
        <f t="shared" si="21"/>
        <v>0</v>
      </c>
      <c r="J176" s="3"/>
      <c r="K176" s="3"/>
      <c r="M176" s="43"/>
      <c r="N176" s="43"/>
      <c r="O176" s="43"/>
      <c r="P176" s="2"/>
      <c r="Q176" s="43"/>
      <c r="R176" s="2"/>
    </row>
    <row r="177" spans="2:18" x14ac:dyDescent="0.35">
      <c r="B177" s="57">
        <f t="shared" si="19"/>
        <v>0</v>
      </c>
      <c r="C177" s="79">
        <f t="shared" si="16"/>
        <v>0</v>
      </c>
      <c r="D177" s="80">
        <f t="shared" si="17"/>
        <v>0</v>
      </c>
      <c r="E177" s="87">
        <f t="shared" si="15"/>
        <v>0</v>
      </c>
      <c r="F177" s="115">
        <f t="shared" si="18"/>
        <v>0</v>
      </c>
      <c r="G177" s="115"/>
      <c r="H177" s="40">
        <f t="shared" si="20"/>
        <v>0</v>
      </c>
      <c r="I177" s="66">
        <f t="shared" si="21"/>
        <v>0</v>
      </c>
      <c r="J177" s="3"/>
      <c r="K177" s="3"/>
      <c r="M177" s="43"/>
      <c r="N177" s="43"/>
      <c r="O177" s="43"/>
      <c r="P177" s="2"/>
      <c r="Q177" s="43"/>
      <c r="R177" s="2"/>
    </row>
    <row r="178" spans="2:18" x14ac:dyDescent="0.35">
      <c r="B178" s="57">
        <f t="shared" si="19"/>
        <v>0</v>
      </c>
      <c r="C178" s="79">
        <f t="shared" si="16"/>
        <v>0</v>
      </c>
      <c r="D178" s="80">
        <f t="shared" si="17"/>
        <v>0</v>
      </c>
      <c r="E178" s="87">
        <f t="shared" si="15"/>
        <v>0</v>
      </c>
      <c r="F178" s="115">
        <f t="shared" si="18"/>
        <v>0</v>
      </c>
      <c r="G178" s="115"/>
      <c r="H178" s="40">
        <f t="shared" si="20"/>
        <v>0</v>
      </c>
      <c r="I178" s="66">
        <f t="shared" si="21"/>
        <v>0</v>
      </c>
      <c r="J178" s="3"/>
      <c r="K178" s="3"/>
      <c r="M178" s="43"/>
      <c r="N178" s="43"/>
      <c r="O178" s="43"/>
      <c r="P178" s="2"/>
      <c r="Q178" s="43"/>
      <c r="R178" s="2"/>
    </row>
    <row r="179" spans="2:18" x14ac:dyDescent="0.35">
      <c r="B179" s="57">
        <f t="shared" si="19"/>
        <v>0</v>
      </c>
      <c r="C179" s="79">
        <f t="shared" si="16"/>
        <v>0</v>
      </c>
      <c r="D179" s="80">
        <f t="shared" si="17"/>
        <v>0</v>
      </c>
      <c r="E179" s="87">
        <f t="shared" si="15"/>
        <v>0</v>
      </c>
      <c r="F179" s="115">
        <f t="shared" si="18"/>
        <v>0</v>
      </c>
      <c r="G179" s="115"/>
      <c r="H179" s="40">
        <f t="shared" si="20"/>
        <v>0</v>
      </c>
      <c r="I179" s="66">
        <f t="shared" si="21"/>
        <v>0</v>
      </c>
      <c r="J179" s="3"/>
      <c r="K179" s="3"/>
      <c r="M179" s="43"/>
      <c r="N179" s="43"/>
      <c r="O179" s="43"/>
      <c r="P179" s="2"/>
      <c r="Q179" s="43"/>
      <c r="R179" s="2"/>
    </row>
    <row r="180" spans="2:18" x14ac:dyDescent="0.35">
      <c r="B180" s="57">
        <f t="shared" si="19"/>
        <v>0</v>
      </c>
      <c r="C180" s="79">
        <f t="shared" si="16"/>
        <v>0</v>
      </c>
      <c r="D180" s="80">
        <f t="shared" si="17"/>
        <v>0</v>
      </c>
      <c r="E180" s="87">
        <f t="shared" si="15"/>
        <v>0</v>
      </c>
      <c r="F180" s="115">
        <f t="shared" si="18"/>
        <v>0</v>
      </c>
      <c r="G180" s="115"/>
      <c r="H180" s="40">
        <f t="shared" si="20"/>
        <v>0</v>
      </c>
      <c r="I180" s="66">
        <f t="shared" si="21"/>
        <v>0</v>
      </c>
      <c r="J180" s="3"/>
      <c r="K180" s="3"/>
      <c r="M180" s="43"/>
      <c r="N180" s="43"/>
      <c r="O180" s="43"/>
      <c r="P180" s="2"/>
      <c r="Q180" s="43"/>
      <c r="R180" s="2"/>
    </row>
    <row r="181" spans="2:18" x14ac:dyDescent="0.35">
      <c r="B181" s="57">
        <f t="shared" si="19"/>
        <v>0</v>
      </c>
      <c r="C181" s="79">
        <f t="shared" si="16"/>
        <v>0</v>
      </c>
      <c r="D181" s="80">
        <f t="shared" si="17"/>
        <v>0</v>
      </c>
      <c r="E181" s="87">
        <f t="shared" si="15"/>
        <v>0</v>
      </c>
      <c r="F181" s="115">
        <f t="shared" si="18"/>
        <v>0</v>
      </c>
      <c r="G181" s="115"/>
      <c r="H181" s="40">
        <f t="shared" si="20"/>
        <v>0</v>
      </c>
      <c r="I181" s="66">
        <f t="shared" si="21"/>
        <v>0</v>
      </c>
      <c r="J181" s="3"/>
      <c r="K181" s="3"/>
      <c r="M181" s="43"/>
      <c r="N181" s="43"/>
      <c r="O181" s="43"/>
      <c r="P181" s="2"/>
      <c r="Q181" s="43"/>
      <c r="R181" s="2"/>
    </row>
    <row r="182" spans="2:18" x14ac:dyDescent="0.35">
      <c r="B182" s="57">
        <f t="shared" si="19"/>
        <v>0</v>
      </c>
      <c r="C182" s="79">
        <f t="shared" si="16"/>
        <v>0</v>
      </c>
      <c r="D182" s="80">
        <f t="shared" si="17"/>
        <v>0</v>
      </c>
      <c r="E182" s="87">
        <f t="shared" si="15"/>
        <v>0</v>
      </c>
      <c r="F182" s="115">
        <f t="shared" si="18"/>
        <v>0</v>
      </c>
      <c r="G182" s="115"/>
      <c r="H182" s="40">
        <f t="shared" si="20"/>
        <v>0</v>
      </c>
      <c r="I182" s="66">
        <f t="shared" si="21"/>
        <v>0</v>
      </c>
      <c r="J182" s="3"/>
      <c r="K182" s="3"/>
      <c r="M182" s="43"/>
      <c r="N182" s="43"/>
      <c r="O182" s="43"/>
      <c r="P182" s="2"/>
      <c r="Q182" s="43"/>
      <c r="R182" s="2"/>
    </row>
    <row r="183" spans="2:18" x14ac:dyDescent="0.35">
      <c r="B183" s="57">
        <f t="shared" si="19"/>
        <v>0</v>
      </c>
      <c r="C183" s="79">
        <f t="shared" si="16"/>
        <v>0</v>
      </c>
      <c r="D183" s="80">
        <f t="shared" si="17"/>
        <v>0</v>
      </c>
      <c r="E183" s="87">
        <f t="shared" ref="E183:E246" si="22">IF($H$16,      IF(OR($B183&gt;($E$15+$P$10),AND($B183&gt;0,$B183&lt;=$E$15)),  ((((((($P$11+$E$16)*(B183-B184)*$P$12)/1000000000)*$E$12))*$E$11)+((((((2*$P$13)-$E$16)*(B183-B184)*$P$12)/1000000000)*$E$12)*(ROUNDUP(($E$11/$E$17),0)))+((((2*$P$13)*(B183-B184)*((($P$11+$E$16)*$E$17)+((2*$P$13)-$E$16)))/1000000000)*$E$12)),                                   IF(AND($B183&gt;$E$15,$B183&lt;=($E$15+$P$10)),    (((((((($P$11+$E$16)*(B183-B184)*$P$12)/1000000000)-$C183)*$E$12))*$E$11)+((((((2*$P$13)-$E$16)*(B183-B184)*$P$12)/1000000000)*$E$12)*(ROUNDUP(($E$11/$E$17),0)))+((((2*$P$13)*(B183-B184)*((($P$11+$E$16)*$E$17)+((2*$P$13)-$E$16)))/1000000000)*$E$12)),                            0)),                                                                                                                                                                   IF(OR($B183&gt;($E$15+$P$10),AND($B183&gt;0,$B183&lt;=$E$15)),        ((((($P$11+$E$16)*(B183-B184)*$P$12)/1000000000)*$E$12))*$E$11,                     IF(AND($B183&gt;$E$15,$B183&lt;=($E$15+$P$10)),            (((((($P$11+$E$16)*(B183-B184)*$P$12)/1000000000)-$C183)*$E$12))*$E$11,                   0)))</f>
        <v>0</v>
      </c>
      <c r="F183" s="115">
        <f t="shared" si="18"/>
        <v>0</v>
      </c>
      <c r="G183" s="115"/>
      <c r="H183" s="40">
        <f t="shared" si="20"/>
        <v>0</v>
      </c>
      <c r="I183" s="66">
        <f t="shared" si="21"/>
        <v>0</v>
      </c>
      <c r="J183" s="3"/>
      <c r="K183" s="3"/>
      <c r="M183" s="43"/>
      <c r="N183" s="43"/>
      <c r="O183" s="43"/>
      <c r="P183" s="2"/>
      <c r="Q183" s="43"/>
      <c r="R183" s="2"/>
    </row>
    <row r="184" spans="2:18" x14ac:dyDescent="0.35">
      <c r="B184" s="57">
        <f t="shared" si="19"/>
        <v>0</v>
      </c>
      <c r="C184" s="79">
        <f t="shared" si="16"/>
        <v>0</v>
      </c>
      <c r="D184" s="80">
        <f t="shared" si="17"/>
        <v>0</v>
      </c>
      <c r="E184" s="87">
        <f t="shared" si="22"/>
        <v>0</v>
      </c>
      <c r="F184" s="115">
        <f t="shared" si="18"/>
        <v>0</v>
      </c>
      <c r="G184" s="115"/>
      <c r="H184" s="40">
        <f t="shared" si="20"/>
        <v>0</v>
      </c>
      <c r="I184" s="66">
        <f t="shared" si="21"/>
        <v>0</v>
      </c>
      <c r="J184" s="3"/>
      <c r="K184" s="3"/>
      <c r="M184" s="43"/>
      <c r="N184" s="43"/>
      <c r="O184" s="43"/>
      <c r="P184" s="2"/>
      <c r="Q184" s="43"/>
      <c r="R184" s="2"/>
    </row>
    <row r="185" spans="2:18" x14ac:dyDescent="0.35">
      <c r="B185" s="57">
        <f t="shared" si="19"/>
        <v>0</v>
      </c>
      <c r="C185" s="79">
        <f t="shared" si="16"/>
        <v>0</v>
      </c>
      <c r="D185" s="80">
        <f t="shared" si="17"/>
        <v>0</v>
      </c>
      <c r="E185" s="87">
        <f t="shared" si="22"/>
        <v>0</v>
      </c>
      <c r="F185" s="115">
        <f t="shared" si="18"/>
        <v>0</v>
      </c>
      <c r="G185" s="115"/>
      <c r="H185" s="40">
        <f t="shared" si="20"/>
        <v>0</v>
      </c>
      <c r="I185" s="66">
        <f t="shared" si="21"/>
        <v>0</v>
      </c>
      <c r="J185" s="3"/>
      <c r="K185" s="3"/>
      <c r="M185" s="43"/>
      <c r="N185" s="43"/>
      <c r="O185" s="43"/>
      <c r="P185" s="2"/>
      <c r="Q185" s="43"/>
      <c r="R185" s="2"/>
    </row>
    <row r="186" spans="2:18" x14ac:dyDescent="0.35">
      <c r="B186" s="57">
        <f t="shared" si="19"/>
        <v>0</v>
      </c>
      <c r="C186" s="79">
        <f t="shared" si="16"/>
        <v>0</v>
      </c>
      <c r="D186" s="80">
        <f t="shared" si="17"/>
        <v>0</v>
      </c>
      <c r="E186" s="87">
        <f t="shared" si="22"/>
        <v>0</v>
      </c>
      <c r="F186" s="115">
        <f t="shared" si="18"/>
        <v>0</v>
      </c>
      <c r="G186" s="115"/>
      <c r="H186" s="40">
        <f t="shared" si="20"/>
        <v>0</v>
      </c>
      <c r="I186" s="66">
        <f t="shared" si="21"/>
        <v>0</v>
      </c>
      <c r="J186" s="3"/>
      <c r="K186" s="3"/>
      <c r="M186" s="43"/>
      <c r="N186" s="43"/>
      <c r="O186" s="43"/>
      <c r="P186" s="2"/>
      <c r="Q186" s="43"/>
      <c r="R186" s="2"/>
    </row>
    <row r="187" spans="2:18" x14ac:dyDescent="0.35">
      <c r="B187" s="57">
        <f t="shared" si="19"/>
        <v>0</v>
      </c>
      <c r="C187" s="79">
        <f t="shared" si="16"/>
        <v>0</v>
      </c>
      <c r="D187" s="80">
        <f t="shared" si="17"/>
        <v>0</v>
      </c>
      <c r="E187" s="87">
        <f t="shared" si="22"/>
        <v>0</v>
      </c>
      <c r="F187" s="115">
        <f t="shared" si="18"/>
        <v>0</v>
      </c>
      <c r="G187" s="115"/>
      <c r="H187" s="40">
        <f t="shared" si="20"/>
        <v>0</v>
      </c>
      <c r="I187" s="66">
        <f t="shared" si="21"/>
        <v>0</v>
      </c>
      <c r="J187" s="3"/>
      <c r="K187" s="3"/>
      <c r="M187" s="43"/>
      <c r="N187" s="43"/>
      <c r="O187" s="43"/>
      <c r="P187" s="2"/>
      <c r="Q187" s="43"/>
      <c r="R187" s="2"/>
    </row>
    <row r="188" spans="2:18" x14ac:dyDescent="0.35">
      <c r="B188" s="57">
        <f t="shared" si="19"/>
        <v>0</v>
      </c>
      <c r="C188" s="79">
        <f t="shared" si="16"/>
        <v>0</v>
      </c>
      <c r="D188" s="80">
        <f t="shared" si="17"/>
        <v>0</v>
      </c>
      <c r="E188" s="87">
        <f t="shared" si="22"/>
        <v>0</v>
      </c>
      <c r="F188" s="115">
        <f t="shared" si="18"/>
        <v>0</v>
      </c>
      <c r="G188" s="115"/>
      <c r="H188" s="40">
        <f t="shared" si="20"/>
        <v>0</v>
      </c>
      <c r="I188" s="66">
        <f t="shared" si="21"/>
        <v>0</v>
      </c>
      <c r="J188" s="3"/>
      <c r="K188" s="3"/>
      <c r="M188" s="43"/>
      <c r="N188" s="43"/>
      <c r="O188" s="43"/>
      <c r="P188" s="2"/>
      <c r="Q188" s="43"/>
      <c r="R188" s="2"/>
    </row>
    <row r="189" spans="2:18" x14ac:dyDescent="0.35">
      <c r="B189" s="57">
        <f t="shared" si="19"/>
        <v>0</v>
      </c>
      <c r="C189" s="79">
        <f t="shared" si="16"/>
        <v>0</v>
      </c>
      <c r="D189" s="80">
        <f t="shared" si="17"/>
        <v>0</v>
      </c>
      <c r="E189" s="87">
        <f t="shared" si="22"/>
        <v>0</v>
      </c>
      <c r="F189" s="115">
        <f t="shared" si="18"/>
        <v>0</v>
      </c>
      <c r="G189" s="115"/>
      <c r="H189" s="40">
        <f t="shared" si="20"/>
        <v>0</v>
      </c>
      <c r="I189" s="66">
        <f t="shared" si="21"/>
        <v>0</v>
      </c>
      <c r="J189" s="3"/>
      <c r="K189" s="3"/>
      <c r="M189" s="43"/>
      <c r="N189" s="43"/>
      <c r="O189" s="43"/>
      <c r="P189" s="2"/>
      <c r="Q189" s="43"/>
      <c r="R189" s="2"/>
    </row>
    <row r="190" spans="2:18" x14ac:dyDescent="0.35">
      <c r="B190" s="57">
        <f t="shared" si="19"/>
        <v>0</v>
      </c>
      <c r="C190" s="79">
        <f t="shared" si="16"/>
        <v>0</v>
      </c>
      <c r="D190" s="80">
        <f t="shared" si="17"/>
        <v>0</v>
      </c>
      <c r="E190" s="87">
        <f t="shared" si="22"/>
        <v>0</v>
      </c>
      <c r="F190" s="115">
        <f t="shared" si="18"/>
        <v>0</v>
      </c>
      <c r="G190" s="115"/>
      <c r="H190" s="40">
        <f t="shared" si="20"/>
        <v>0</v>
      </c>
      <c r="I190" s="66">
        <f t="shared" si="21"/>
        <v>0</v>
      </c>
      <c r="J190" s="3"/>
      <c r="K190" s="3"/>
      <c r="M190" s="43"/>
      <c r="N190" s="43"/>
      <c r="O190" s="43"/>
      <c r="P190" s="2"/>
      <c r="Q190" s="43"/>
      <c r="R190" s="2"/>
    </row>
    <row r="191" spans="2:18" x14ac:dyDescent="0.35">
      <c r="B191" s="57">
        <f t="shared" si="19"/>
        <v>0</v>
      </c>
      <c r="C191" s="79">
        <f t="shared" si="16"/>
        <v>0</v>
      </c>
      <c r="D191" s="80">
        <f t="shared" si="17"/>
        <v>0</v>
      </c>
      <c r="E191" s="87">
        <f t="shared" si="22"/>
        <v>0</v>
      </c>
      <c r="F191" s="115">
        <f t="shared" si="18"/>
        <v>0</v>
      </c>
      <c r="G191" s="115"/>
      <c r="H191" s="40">
        <f t="shared" si="20"/>
        <v>0</v>
      </c>
      <c r="I191" s="66">
        <f t="shared" si="21"/>
        <v>0</v>
      </c>
      <c r="J191" s="3"/>
      <c r="K191" s="3"/>
      <c r="M191" s="43"/>
      <c r="N191" s="43"/>
      <c r="O191" s="43"/>
      <c r="P191" s="2"/>
      <c r="Q191" s="43"/>
      <c r="R191" s="2"/>
    </row>
    <row r="192" spans="2:18" x14ac:dyDescent="0.35">
      <c r="B192" s="57">
        <f t="shared" si="19"/>
        <v>0</v>
      </c>
      <c r="C192" s="79">
        <f t="shared" si="16"/>
        <v>0</v>
      </c>
      <c r="D192" s="80">
        <f t="shared" si="17"/>
        <v>0</v>
      </c>
      <c r="E192" s="87">
        <f t="shared" si="22"/>
        <v>0</v>
      </c>
      <c r="F192" s="115">
        <f t="shared" si="18"/>
        <v>0</v>
      </c>
      <c r="G192" s="115"/>
      <c r="H192" s="40">
        <f t="shared" si="20"/>
        <v>0</v>
      </c>
      <c r="I192" s="66">
        <f t="shared" si="21"/>
        <v>0</v>
      </c>
      <c r="J192" s="3"/>
      <c r="K192" s="3"/>
      <c r="M192" s="43"/>
      <c r="N192" s="43"/>
      <c r="O192" s="43"/>
      <c r="P192" s="2"/>
      <c r="Q192" s="43"/>
      <c r="R192" s="2"/>
    </row>
    <row r="193" spans="2:18" x14ac:dyDescent="0.35">
      <c r="B193" s="57">
        <f t="shared" si="19"/>
        <v>0</v>
      </c>
      <c r="C193" s="79">
        <f t="shared" si="16"/>
        <v>0</v>
      </c>
      <c r="D193" s="80">
        <f t="shared" si="17"/>
        <v>0</v>
      </c>
      <c r="E193" s="87">
        <f t="shared" si="22"/>
        <v>0</v>
      </c>
      <c r="F193" s="115">
        <f t="shared" si="18"/>
        <v>0</v>
      </c>
      <c r="G193" s="115"/>
      <c r="H193" s="40">
        <f t="shared" si="20"/>
        <v>0</v>
      </c>
      <c r="I193" s="66">
        <f t="shared" si="21"/>
        <v>0</v>
      </c>
      <c r="J193" s="3"/>
      <c r="K193" s="3"/>
      <c r="M193" s="43"/>
      <c r="N193" s="43"/>
      <c r="O193" s="43"/>
      <c r="P193" s="2"/>
      <c r="Q193" s="43"/>
      <c r="R193" s="2"/>
    </row>
    <row r="194" spans="2:18" x14ac:dyDescent="0.35">
      <c r="B194" s="57">
        <f t="shared" si="19"/>
        <v>0</v>
      </c>
      <c r="C194" s="79">
        <f t="shared" si="16"/>
        <v>0</v>
      </c>
      <c r="D194" s="80">
        <f t="shared" si="17"/>
        <v>0</v>
      </c>
      <c r="E194" s="87">
        <f t="shared" si="22"/>
        <v>0</v>
      </c>
      <c r="F194" s="115">
        <f t="shared" si="18"/>
        <v>0</v>
      </c>
      <c r="G194" s="115"/>
      <c r="H194" s="40">
        <f t="shared" si="20"/>
        <v>0</v>
      </c>
      <c r="I194" s="66">
        <f t="shared" si="21"/>
        <v>0</v>
      </c>
      <c r="J194" s="3"/>
      <c r="K194" s="3"/>
      <c r="M194" s="43"/>
      <c r="N194" s="43"/>
      <c r="O194" s="43"/>
      <c r="P194" s="2"/>
      <c r="Q194" s="43"/>
      <c r="R194" s="2"/>
    </row>
    <row r="195" spans="2:18" x14ac:dyDescent="0.35">
      <c r="B195" s="57">
        <f t="shared" si="19"/>
        <v>0</v>
      </c>
      <c r="C195" s="79">
        <f t="shared" si="16"/>
        <v>0</v>
      </c>
      <c r="D195" s="80">
        <f t="shared" si="17"/>
        <v>0</v>
      </c>
      <c r="E195" s="87">
        <f t="shared" si="22"/>
        <v>0</v>
      </c>
      <c r="F195" s="115">
        <f t="shared" si="18"/>
        <v>0</v>
      </c>
      <c r="G195" s="115"/>
      <c r="H195" s="40">
        <f t="shared" si="20"/>
        <v>0</v>
      </c>
      <c r="I195" s="66">
        <f t="shared" si="21"/>
        <v>0</v>
      </c>
      <c r="J195" s="3"/>
      <c r="K195" s="3"/>
      <c r="M195" s="43"/>
      <c r="N195" s="43"/>
      <c r="O195" s="43"/>
      <c r="P195" s="2"/>
      <c r="Q195" s="43"/>
      <c r="R195" s="2"/>
    </row>
    <row r="196" spans="2:18" x14ac:dyDescent="0.35">
      <c r="B196" s="57">
        <f t="shared" si="19"/>
        <v>0</v>
      </c>
      <c r="C196" s="79">
        <f t="shared" si="16"/>
        <v>0</v>
      </c>
      <c r="D196" s="80">
        <f t="shared" si="17"/>
        <v>0</v>
      </c>
      <c r="E196" s="87">
        <f t="shared" si="22"/>
        <v>0</v>
      </c>
      <c r="F196" s="115">
        <f t="shared" si="18"/>
        <v>0</v>
      </c>
      <c r="G196" s="115"/>
      <c r="H196" s="40">
        <f t="shared" si="20"/>
        <v>0</v>
      </c>
      <c r="I196" s="66">
        <f t="shared" si="21"/>
        <v>0</v>
      </c>
      <c r="J196" s="3"/>
      <c r="K196" s="3"/>
      <c r="M196" s="43"/>
      <c r="N196" s="43"/>
      <c r="O196" s="43"/>
      <c r="P196" s="2"/>
      <c r="Q196" s="43"/>
      <c r="R196" s="2"/>
    </row>
    <row r="197" spans="2:18" x14ac:dyDescent="0.35">
      <c r="B197" s="57">
        <f t="shared" si="19"/>
        <v>0</v>
      </c>
      <c r="C197" s="79">
        <f t="shared" si="16"/>
        <v>0</v>
      </c>
      <c r="D197" s="80">
        <f t="shared" si="17"/>
        <v>0</v>
      </c>
      <c r="E197" s="87">
        <f t="shared" si="22"/>
        <v>0</v>
      </c>
      <c r="F197" s="115">
        <f t="shared" si="18"/>
        <v>0</v>
      </c>
      <c r="G197" s="115"/>
      <c r="H197" s="40">
        <f t="shared" si="20"/>
        <v>0</v>
      </c>
      <c r="I197" s="66">
        <f t="shared" si="21"/>
        <v>0</v>
      </c>
      <c r="J197" s="3"/>
      <c r="K197" s="3"/>
      <c r="M197" s="43"/>
      <c r="N197" s="43"/>
      <c r="O197" s="43"/>
      <c r="P197" s="2"/>
      <c r="Q197" s="43"/>
      <c r="R197" s="2"/>
    </row>
    <row r="198" spans="2:18" x14ac:dyDescent="0.35">
      <c r="B198" s="57">
        <f t="shared" si="19"/>
        <v>0</v>
      </c>
      <c r="C198" s="79">
        <f t="shared" si="16"/>
        <v>0</v>
      </c>
      <c r="D198" s="80">
        <f t="shared" si="17"/>
        <v>0</v>
      </c>
      <c r="E198" s="87">
        <f t="shared" si="22"/>
        <v>0</v>
      </c>
      <c r="F198" s="115">
        <f t="shared" si="18"/>
        <v>0</v>
      </c>
      <c r="G198" s="115"/>
      <c r="H198" s="40">
        <f t="shared" si="20"/>
        <v>0</v>
      </c>
      <c r="I198" s="66">
        <f t="shared" si="21"/>
        <v>0</v>
      </c>
      <c r="J198" s="3"/>
      <c r="K198" s="3"/>
      <c r="M198" s="43"/>
      <c r="N198" s="43"/>
      <c r="O198" s="43"/>
      <c r="P198" s="2"/>
      <c r="Q198" s="43"/>
      <c r="R198" s="2"/>
    </row>
    <row r="199" spans="2:18" x14ac:dyDescent="0.35">
      <c r="B199" s="57">
        <f t="shared" si="19"/>
        <v>0</v>
      </c>
      <c r="C199" s="79">
        <f t="shared" si="16"/>
        <v>0</v>
      </c>
      <c r="D199" s="80">
        <f t="shared" si="17"/>
        <v>0</v>
      </c>
      <c r="E199" s="87">
        <f t="shared" si="22"/>
        <v>0</v>
      </c>
      <c r="F199" s="115">
        <f t="shared" si="18"/>
        <v>0</v>
      </c>
      <c r="G199" s="115"/>
      <c r="H199" s="40">
        <f t="shared" si="20"/>
        <v>0</v>
      </c>
      <c r="I199" s="66">
        <f t="shared" si="21"/>
        <v>0</v>
      </c>
      <c r="J199" s="3"/>
      <c r="K199" s="3"/>
      <c r="M199" s="43"/>
      <c r="N199" s="43"/>
      <c r="O199" s="43"/>
      <c r="P199" s="2"/>
      <c r="Q199" s="43"/>
      <c r="R199" s="2"/>
    </row>
    <row r="200" spans="2:18" x14ac:dyDescent="0.35">
      <c r="B200" s="57">
        <f t="shared" si="19"/>
        <v>0</v>
      </c>
      <c r="C200" s="79">
        <f t="shared" si="16"/>
        <v>0</v>
      </c>
      <c r="D200" s="80">
        <f t="shared" si="17"/>
        <v>0</v>
      </c>
      <c r="E200" s="87">
        <f t="shared" si="22"/>
        <v>0</v>
      </c>
      <c r="F200" s="115">
        <f t="shared" si="18"/>
        <v>0</v>
      </c>
      <c r="G200" s="115"/>
      <c r="H200" s="40">
        <f t="shared" si="20"/>
        <v>0</v>
      </c>
      <c r="I200" s="66">
        <f t="shared" si="21"/>
        <v>0</v>
      </c>
      <c r="J200" s="3"/>
      <c r="K200" s="3"/>
      <c r="M200" s="43"/>
      <c r="N200" s="43"/>
      <c r="O200" s="43"/>
      <c r="P200" s="2"/>
      <c r="Q200" s="43"/>
      <c r="R200" s="2"/>
    </row>
    <row r="201" spans="2:18" x14ac:dyDescent="0.35">
      <c r="B201" s="57">
        <f t="shared" si="19"/>
        <v>0</v>
      </c>
      <c r="C201" s="79">
        <f t="shared" si="16"/>
        <v>0</v>
      </c>
      <c r="D201" s="80">
        <f t="shared" si="17"/>
        <v>0</v>
      </c>
      <c r="E201" s="87">
        <f t="shared" si="22"/>
        <v>0</v>
      </c>
      <c r="F201" s="115">
        <f t="shared" si="18"/>
        <v>0</v>
      </c>
      <c r="G201" s="115"/>
      <c r="H201" s="40">
        <f t="shared" si="20"/>
        <v>0</v>
      </c>
      <c r="I201" s="66">
        <f t="shared" si="21"/>
        <v>0</v>
      </c>
      <c r="J201" s="3"/>
      <c r="K201" s="3"/>
      <c r="M201" s="43"/>
      <c r="N201" s="43"/>
      <c r="O201" s="43"/>
      <c r="P201" s="2"/>
      <c r="Q201" s="43"/>
      <c r="R201" s="2"/>
    </row>
    <row r="202" spans="2:18" x14ac:dyDescent="0.35">
      <c r="B202" s="57">
        <f t="shared" si="19"/>
        <v>0</v>
      </c>
      <c r="C202" s="79">
        <f t="shared" si="16"/>
        <v>0</v>
      </c>
      <c r="D202" s="80">
        <f t="shared" si="17"/>
        <v>0</v>
      </c>
      <c r="E202" s="87">
        <f t="shared" si="22"/>
        <v>0</v>
      </c>
      <c r="F202" s="115">
        <f t="shared" si="18"/>
        <v>0</v>
      </c>
      <c r="G202" s="115"/>
      <c r="H202" s="40">
        <f t="shared" si="20"/>
        <v>0</v>
      </c>
      <c r="I202" s="66">
        <f t="shared" si="21"/>
        <v>0</v>
      </c>
      <c r="J202" s="3"/>
      <c r="K202" s="3"/>
      <c r="M202" s="43"/>
      <c r="N202" s="43"/>
      <c r="O202" s="43"/>
      <c r="P202" s="2"/>
      <c r="Q202" s="43"/>
      <c r="R202" s="2"/>
    </row>
    <row r="203" spans="2:18" x14ac:dyDescent="0.35">
      <c r="B203" s="57">
        <f t="shared" si="19"/>
        <v>0</v>
      </c>
      <c r="C203" s="79">
        <f t="shared" si="16"/>
        <v>0</v>
      </c>
      <c r="D203" s="80">
        <f t="shared" si="17"/>
        <v>0</v>
      </c>
      <c r="E203" s="87">
        <f t="shared" si="22"/>
        <v>0</v>
      </c>
      <c r="F203" s="115">
        <f t="shared" si="18"/>
        <v>0</v>
      </c>
      <c r="G203" s="115"/>
      <c r="H203" s="40">
        <f t="shared" si="20"/>
        <v>0</v>
      </c>
      <c r="I203" s="66">
        <f t="shared" si="21"/>
        <v>0</v>
      </c>
      <c r="J203" s="3"/>
      <c r="K203" s="3"/>
      <c r="M203" s="43"/>
      <c r="N203" s="43"/>
      <c r="O203" s="43"/>
      <c r="P203" s="2"/>
      <c r="Q203" s="43"/>
      <c r="R203" s="2"/>
    </row>
    <row r="204" spans="2:18" x14ac:dyDescent="0.35">
      <c r="B204" s="57">
        <f t="shared" si="19"/>
        <v>0</v>
      </c>
      <c r="C204" s="79">
        <f t="shared" si="16"/>
        <v>0</v>
      </c>
      <c r="D204" s="80">
        <f t="shared" si="17"/>
        <v>0</v>
      </c>
      <c r="E204" s="87">
        <f t="shared" si="22"/>
        <v>0</v>
      </c>
      <c r="F204" s="115">
        <f t="shared" si="18"/>
        <v>0</v>
      </c>
      <c r="G204" s="115"/>
      <c r="H204" s="40">
        <f t="shared" si="20"/>
        <v>0</v>
      </c>
      <c r="I204" s="66">
        <f t="shared" si="21"/>
        <v>0</v>
      </c>
      <c r="J204" s="3"/>
      <c r="K204" s="3"/>
      <c r="M204" s="43"/>
      <c r="N204" s="43"/>
      <c r="O204" s="43"/>
      <c r="P204" s="2"/>
      <c r="Q204" s="43"/>
      <c r="R204" s="2"/>
    </row>
    <row r="205" spans="2:18" x14ac:dyDescent="0.35">
      <c r="B205" s="57">
        <f t="shared" si="19"/>
        <v>0</v>
      </c>
      <c r="C205" s="79">
        <f t="shared" si="16"/>
        <v>0</v>
      </c>
      <c r="D205" s="80">
        <f t="shared" si="17"/>
        <v>0</v>
      </c>
      <c r="E205" s="87">
        <f t="shared" si="22"/>
        <v>0</v>
      </c>
      <c r="F205" s="115">
        <f t="shared" si="18"/>
        <v>0</v>
      </c>
      <c r="G205" s="115"/>
      <c r="H205" s="40">
        <f t="shared" si="20"/>
        <v>0</v>
      </c>
      <c r="I205" s="66">
        <f t="shared" si="21"/>
        <v>0</v>
      </c>
      <c r="J205" s="3"/>
      <c r="K205" s="3"/>
      <c r="M205" s="43"/>
      <c r="N205" s="43"/>
      <c r="O205" s="43"/>
      <c r="P205" s="2"/>
      <c r="Q205" s="43"/>
      <c r="R205" s="2"/>
    </row>
    <row r="206" spans="2:18" x14ac:dyDescent="0.35">
      <c r="B206" s="57">
        <f t="shared" si="19"/>
        <v>0</v>
      </c>
      <c r="C206" s="79">
        <f t="shared" si="16"/>
        <v>0</v>
      </c>
      <c r="D206" s="80">
        <f t="shared" si="17"/>
        <v>0</v>
      </c>
      <c r="E206" s="87">
        <f t="shared" si="22"/>
        <v>0</v>
      </c>
      <c r="F206" s="115">
        <f t="shared" si="18"/>
        <v>0</v>
      </c>
      <c r="G206" s="115"/>
      <c r="H206" s="40">
        <f t="shared" si="20"/>
        <v>0</v>
      </c>
      <c r="I206" s="66">
        <f t="shared" si="21"/>
        <v>0</v>
      </c>
      <c r="J206" s="3"/>
      <c r="K206" s="3"/>
      <c r="M206" s="43"/>
      <c r="N206" s="43"/>
      <c r="O206" s="43"/>
      <c r="P206" s="2"/>
      <c r="Q206" s="43"/>
      <c r="R206" s="2"/>
    </row>
    <row r="207" spans="2:18" x14ac:dyDescent="0.35">
      <c r="B207" s="57">
        <f t="shared" si="19"/>
        <v>0</v>
      </c>
      <c r="C207" s="79">
        <f t="shared" si="16"/>
        <v>0</v>
      </c>
      <c r="D207" s="80">
        <f t="shared" si="17"/>
        <v>0</v>
      </c>
      <c r="E207" s="87">
        <f t="shared" si="22"/>
        <v>0</v>
      </c>
      <c r="F207" s="115">
        <f t="shared" si="18"/>
        <v>0</v>
      </c>
      <c r="G207" s="115"/>
      <c r="H207" s="40">
        <f t="shared" si="20"/>
        <v>0</v>
      </c>
      <c r="I207" s="66">
        <f t="shared" si="21"/>
        <v>0</v>
      </c>
      <c r="J207" s="3"/>
      <c r="K207" s="3"/>
      <c r="M207" s="43"/>
      <c r="N207" s="43"/>
      <c r="O207" s="43"/>
      <c r="P207" s="2"/>
      <c r="Q207" s="43"/>
      <c r="R207" s="2"/>
    </row>
    <row r="208" spans="2:18" x14ac:dyDescent="0.35">
      <c r="B208" s="57">
        <f t="shared" si="19"/>
        <v>0</v>
      </c>
      <c r="C208" s="79">
        <f t="shared" si="16"/>
        <v>0</v>
      </c>
      <c r="D208" s="80">
        <f t="shared" si="17"/>
        <v>0</v>
      </c>
      <c r="E208" s="87">
        <f t="shared" si="22"/>
        <v>0</v>
      </c>
      <c r="F208" s="115">
        <f t="shared" si="18"/>
        <v>0</v>
      </c>
      <c r="G208" s="115"/>
      <c r="H208" s="40">
        <f t="shared" si="20"/>
        <v>0</v>
      </c>
      <c r="I208" s="66">
        <f t="shared" si="21"/>
        <v>0</v>
      </c>
      <c r="J208" s="3"/>
      <c r="K208" s="3"/>
      <c r="M208" s="43"/>
      <c r="N208" s="43"/>
      <c r="O208" s="43"/>
      <c r="P208" s="2"/>
      <c r="Q208" s="43"/>
      <c r="R208" s="2"/>
    </row>
    <row r="209" spans="2:18" x14ac:dyDescent="0.35">
      <c r="B209" s="57">
        <f t="shared" si="19"/>
        <v>0</v>
      </c>
      <c r="C209" s="79">
        <f t="shared" si="16"/>
        <v>0</v>
      </c>
      <c r="D209" s="80">
        <f t="shared" si="17"/>
        <v>0</v>
      </c>
      <c r="E209" s="87">
        <f t="shared" si="22"/>
        <v>0</v>
      </c>
      <c r="F209" s="115">
        <f t="shared" si="18"/>
        <v>0</v>
      </c>
      <c r="G209" s="115"/>
      <c r="H209" s="40">
        <f t="shared" si="20"/>
        <v>0</v>
      </c>
      <c r="I209" s="66">
        <f t="shared" si="21"/>
        <v>0</v>
      </c>
      <c r="J209" s="3"/>
      <c r="K209" s="3"/>
      <c r="M209" s="43"/>
      <c r="N209" s="43"/>
      <c r="O209" s="43"/>
      <c r="P209" s="2"/>
      <c r="Q209" s="43"/>
      <c r="R209" s="2"/>
    </row>
    <row r="210" spans="2:18" x14ac:dyDescent="0.35">
      <c r="B210" s="57">
        <f t="shared" si="19"/>
        <v>0</v>
      </c>
      <c r="C210" s="79">
        <f t="shared" si="16"/>
        <v>0</v>
      </c>
      <c r="D210" s="80">
        <f t="shared" si="17"/>
        <v>0</v>
      </c>
      <c r="E210" s="87">
        <f t="shared" si="22"/>
        <v>0</v>
      </c>
      <c r="F210" s="115">
        <f t="shared" si="18"/>
        <v>0</v>
      </c>
      <c r="G210" s="115"/>
      <c r="H210" s="40">
        <f t="shared" si="20"/>
        <v>0</v>
      </c>
      <c r="I210" s="66">
        <f t="shared" si="21"/>
        <v>0</v>
      </c>
      <c r="J210" s="3"/>
      <c r="K210" s="3"/>
      <c r="M210" s="43"/>
      <c r="N210" s="43"/>
      <c r="O210" s="43"/>
      <c r="P210" s="2"/>
      <c r="Q210" s="43"/>
      <c r="R210" s="2"/>
    </row>
    <row r="211" spans="2:18" x14ac:dyDescent="0.35">
      <c r="B211" s="57">
        <f t="shared" si="19"/>
        <v>0</v>
      </c>
      <c r="C211" s="79">
        <f t="shared" si="16"/>
        <v>0</v>
      </c>
      <c r="D211" s="80">
        <f t="shared" si="17"/>
        <v>0</v>
      </c>
      <c r="E211" s="87">
        <f t="shared" si="22"/>
        <v>0</v>
      </c>
      <c r="F211" s="115">
        <f t="shared" si="18"/>
        <v>0</v>
      </c>
      <c r="G211" s="115"/>
      <c r="H211" s="40">
        <f t="shared" si="20"/>
        <v>0</v>
      </c>
      <c r="I211" s="66">
        <f t="shared" si="21"/>
        <v>0</v>
      </c>
      <c r="J211" s="3"/>
      <c r="K211" s="3"/>
      <c r="M211" s="43"/>
      <c r="N211" s="43"/>
      <c r="O211" s="43"/>
      <c r="P211" s="2"/>
      <c r="Q211" s="43"/>
      <c r="R211" s="2"/>
    </row>
    <row r="212" spans="2:18" x14ac:dyDescent="0.35">
      <c r="B212" s="57">
        <f t="shared" si="19"/>
        <v>0</v>
      </c>
      <c r="C212" s="79">
        <f t="shared" si="16"/>
        <v>0</v>
      </c>
      <c r="D212" s="80">
        <f t="shared" si="17"/>
        <v>0</v>
      </c>
      <c r="E212" s="87">
        <f t="shared" si="22"/>
        <v>0</v>
      </c>
      <c r="F212" s="115">
        <f t="shared" si="18"/>
        <v>0</v>
      </c>
      <c r="G212" s="115"/>
      <c r="H212" s="40">
        <f t="shared" si="20"/>
        <v>0</v>
      </c>
      <c r="I212" s="66">
        <f t="shared" si="21"/>
        <v>0</v>
      </c>
      <c r="J212" s="3"/>
      <c r="K212" s="3"/>
      <c r="O212" s="43"/>
      <c r="P212" s="2"/>
      <c r="Q212" s="43"/>
      <c r="R212" s="2"/>
    </row>
    <row r="213" spans="2:18" x14ac:dyDescent="0.35">
      <c r="B213" s="57">
        <f t="shared" si="19"/>
        <v>0</v>
      </c>
      <c r="C213" s="79">
        <f t="shared" si="16"/>
        <v>0</v>
      </c>
      <c r="D213" s="80">
        <f t="shared" si="17"/>
        <v>0</v>
      </c>
      <c r="E213" s="87">
        <f t="shared" si="22"/>
        <v>0</v>
      </c>
      <c r="F213" s="115">
        <f t="shared" si="18"/>
        <v>0</v>
      </c>
      <c r="G213" s="115"/>
      <c r="H213" s="40">
        <f t="shared" si="20"/>
        <v>0</v>
      </c>
      <c r="I213" s="66">
        <f t="shared" si="21"/>
        <v>0</v>
      </c>
      <c r="J213" s="3"/>
      <c r="K213" s="3"/>
      <c r="O213" s="43"/>
      <c r="P213" s="2"/>
      <c r="Q213" s="43"/>
      <c r="R213" s="2"/>
    </row>
    <row r="214" spans="2:18" x14ac:dyDescent="0.35">
      <c r="B214" s="57">
        <f t="shared" si="19"/>
        <v>0</v>
      </c>
      <c r="C214" s="79">
        <f t="shared" ref="C214:C277" si="23">IF($E$8="SC-44",     IF(B214=1117+$E$15,    0.0015,       IF(B214=1091.6+$E$15,   0.0043,        IF(B214=1066.2+$E$15,    0.0088,       IF(B214=1040.8+$E$15,   0.0126,        IF(B214=1015.4+$E$15,   0.0186,        IF(B214=990+$E$15,   0.0267,       IF(B214=964.6+$E$15,    0.0322,      IF(B214=939.2+$E$15,   0.0365,        IF(B214=913.8+$E$15,    0.0403,         IF(B214=888.4+$E$15,    0.0438,       IF(B214=863+$E$15,    0.0468,        IF(B214=837.6+$E$15,    0.0501,       IF(B214=812.2+$E$15,    0.0526,       IF(B214=786.8+$E$15,    0.0549,      IF(B214=761.4+$E$15,    0.0569,        IF(B214=736+$E$15,    0.0586,         IF(B214=710.6+$E$15,    0.0604,       IF(B214=685.2+$E$15,   0.0619,        IF(B214=659.8+$E$15,    0.0634,       IF(B214=634.4+$E$15,   0.0649,       IF(B214=609+$E$15,    0.0664,      IF(B214=583.6+$E$15,    0.0679,        IF(B214=558.2+$E$15,    0.0689,        IF(B214=532.8+$E$15,    0.0705,        IF(B214=507.4+$E$15,    0.0715,        IF(B214=482+$E$15,    0.0722,       IF(B214=456.6+$E$15,     0.0735,       IF(B214=431.2+$E$15,     0.0742,      IF(B214=405.8+$E$15,     0.075,        IF(B214=380.4+$E$15,   0.0757,        IF(B214=355+$E$15,    0.0767,      IF(B214=329.6+$E$15,     0.0773,        IF(B214=304.2+$E$15,    0.0783,       IF(B214=278.8+$E$15,     0.0788,       IF(B214=253.4+$E$15,    0.0795,      IF(B214=228+$E$15,   0.0803,        IF(B214=202.6+$E$15,     0.081,        IF(B214=177.2+$E$15,     0.0815,      IF(B214=151.8+$E$15,     0.0825,        IF(B214=126.4+$E$15,    0.0878,       IF(B214=101+$E$15,     0.081,        IF(B214=75.6+$E$15,     0.0868,       IF(B214=50.2+$E$15,     0.0886,        IF(B214=24.8+$E$15,     0.0906,        0)))))))))))))))))))))))))))))))))))))))))))),                                                                                                                                 IF($E$8="SC-34W",     IF(B214=863+$E$15,       0.0124,      IF(B214=837.6+$E$15,      0.0148,      IF(B214=812.2+$E$15,        0.0226,        IF(B214=786.8+$E$15,       0.0301,      IF(B214=761.4+$E$15,    0.035,     IF(B214=736+$E$15,    0.0391,     IF(B214=710.6+$E$15,    0.0427,    IF(B214=685.2+$E$15,   0.0459,     IF(B214=659.8+$E$15,  0.0486,      IF(B214=634.4+$E$15,   0.0512,     IF(B214=609+$E$15,   0.0534,     IF(B214=583.6+$E$15,   0.0553,     IF(B214=558.2+$E$15,   0.0573,    IF(B214=532.8+$E$15,       0.0592,    IF(B214=507.4+$E$15,   0.0607,   IF(B214=482+$E$15,  0.0621,    IF(B214=456.6+$E$15,   0.0636,    IF(B214=431.2+$E$15,   0.0651,    IF(B214=405.8+$E$15,   0.066,      IF(B214=380.4+$E$15,   0.067,    IF(B214=355+$E$15,   0.068,    IF(B214=329.6+$E$15,   0.0692,     IF(B214=304.2+$E$15,    0.0699,   IF(B214=278.8+$E$15,   0.0706,    IF(B214=253.4+$E$15,     0.0714,     IF(B214=228+$E$15,    0.0723,     IF(B214=202.6+$E$15,     0.0731,     IF(B214=177.2+$E$15,    0.0736,    IF(B214=151.8+$E$15,    0.0745,    IF(B214=126.4+$E$15,    0.075,     IF(B214=101+$E$15,    0.0755,     IF(B214=75.6+$E$15,     0.0765,        IF(B214=50.2+$E$15,     0.0779,        IF(B214=24.8+$E$15,    0.0777,        0)))))))))))))))))))))))))))))))))),                                                                                                                                                                      IF($E$8="SC-34E",      IF(B214=863+$E$15,    0.0127,         IF(B214=837.6+$E$15,    0.0154,         IF(B214=812.2+$E$15,    0.0235,           IF(B214=786.8+$E$15,   0.0314,      IF(B214=761.4+$E$15,    0.0365,     IF(B214=736+$E$15,    0.0408,     IF(B214=710.6+$E$15,    0.0446,    IF(B214=685.2+$E$15,   0.0478,     IF(B214=659.8+$E$15,  0.0506,      IF(B214=634.4+$E$15,   0.0534,     IF(B214=609+$E$15,   0.0557,     IF(B214=583.6+$E$15,   0.0577,     IF(B214=558.2+$E$15,   0.0597,    IF(B214=532.8+$E$15,       0.0618,    IF(B214=507.4+$E$15,   0.0633,   IF(B214=482+$E$15,  0.0648,    IF(B214=456.6+$E$15,   0.0663,    IF(B214=431.2+$E$15,   0.0678,    IF(B214=405.8+$E$15,   0.0689,      IF(B214=380.4+$E$15,   0.0699,    IF(B214=355+$E$15,   0.0709,    IF(B214=329.6+$E$15,   0.0721,     IF(B214=304.2+$E$15,    0.0729,   IF(B214=278.8+$E$15,   0.0737,    IF(B214=253.4+$E$15,     0.0744,     IF(B214=228+$E$15,    0.0754,     IF(B214=202.6+$E$15,     0.0762,     IF(B214=177.2+$E$15,    0.0767,    IF(B214=151.8+$E$15,    0.0777,    IF(B214=126.4+$E$15,    0.0782,     IF(B214=101+$E$15,    0.0787,     IF(B214=75.6+$E$15,     0.0797,        IF(B214=50.2+$E$15,     0.0813,        IF(B214=24.8+$E$15,    0.081,        0)))))))))))))))))))))))))))))))))),                                                                                                                   IF(B214=456.6+$E$15,   0.0017,    IF(B214=431.2+$E$15,   0.0066,    IF(B214=405.8+$E$15,   0.0122,      IF(B214=380.4+$E$15,   0.02,    IF(B214=355+$E$15,   0.0256,    IF(B214=329.6+$E$15,   0.0297,     IF(B214=304.2+$E$15,    0.0328,   IF(B214=278.8+$E$15,   0.0354,    IF(B214=253.4+$E$15,     0.0374,     IF(B214=228+$E$15,    0.0393,     IF(B214=202.6+$E$15,     0.0408,     IF(B214=177.2+$E$15,    0.0422,    IF(B214=151.8+$E$15,    0.0434,    IF(B214=126.4+$E$15,    0.0446,     IF(B214=101+$E$15,    0.0458,     IF(B214=75.6+$E$15,     0.0472,        IF(B214=50.2+$E$15,     0.0485,        IF(B214=24.8+$E$15,    0.0514,        0)))))))))))))))))))))</f>
        <v>0</v>
      </c>
      <c r="D214" s="80">
        <f t="shared" ref="D214:D277" si="24">IF($B214&gt;0,$C214*$E$11,0)</f>
        <v>0</v>
      </c>
      <c r="E214" s="87">
        <f t="shared" si="22"/>
        <v>0</v>
      </c>
      <c r="F214" s="115">
        <f t="shared" ref="F214:F277" si="25">$E214+$D214</f>
        <v>0</v>
      </c>
      <c r="G214" s="115"/>
      <c r="H214" s="40">
        <f t="shared" si="20"/>
        <v>0</v>
      </c>
      <c r="I214" s="66">
        <f t="shared" si="21"/>
        <v>0</v>
      </c>
      <c r="J214" s="3"/>
      <c r="K214" s="3"/>
      <c r="O214" s="43"/>
      <c r="P214" s="2"/>
      <c r="Q214" s="43"/>
      <c r="R214" s="2"/>
    </row>
    <row r="215" spans="2:18" x14ac:dyDescent="0.35">
      <c r="B215" s="57">
        <f t="shared" ref="B215:B278" si="26">IF($B214&gt;($P$10+$E$15+25.4),$B214-25.4,IF(AND($B214&gt;($P$10+$E$15),$B214&lt;=($P$10+$E$15+25.4)),($P$10+$E$15),IF(AND($B214&lt;=($P$10+$E$15),$B214&gt;($E$15+25.4)),$B214-25.4,IF(AND($B214&gt;$E$15,$B214&lt;=($E$15+25.4)),$E$15,IF(AND($B214&gt;25.4,$B214&lt;=$E$15),$B214-25.4,0)))))</f>
        <v>0</v>
      </c>
      <c r="C215" s="79">
        <f t="shared" si="23"/>
        <v>0</v>
      </c>
      <c r="D215" s="80">
        <f t="shared" si="24"/>
        <v>0</v>
      </c>
      <c r="E215" s="87">
        <f t="shared" si="22"/>
        <v>0</v>
      </c>
      <c r="F215" s="115">
        <f t="shared" si="25"/>
        <v>0</v>
      </c>
      <c r="G215" s="115"/>
      <c r="H215" s="40">
        <f t="shared" ref="H215:H278" si="27">IF($H216&gt;0,H216+F215,F215)</f>
        <v>0</v>
      </c>
      <c r="I215" s="66">
        <f t="shared" si="21"/>
        <v>0</v>
      </c>
      <c r="J215" s="3"/>
      <c r="K215" s="3"/>
      <c r="O215" s="43"/>
      <c r="P215" s="2"/>
      <c r="Q215" s="43"/>
      <c r="R215" s="2"/>
    </row>
    <row r="216" spans="2:18" x14ac:dyDescent="0.35">
      <c r="B216" s="57">
        <f t="shared" si="26"/>
        <v>0</v>
      </c>
      <c r="C216" s="79">
        <f t="shared" si="23"/>
        <v>0</v>
      </c>
      <c r="D216" s="80">
        <f t="shared" si="24"/>
        <v>0</v>
      </c>
      <c r="E216" s="87">
        <f t="shared" si="22"/>
        <v>0</v>
      </c>
      <c r="F216" s="115">
        <f t="shared" si="25"/>
        <v>0</v>
      </c>
      <c r="G216" s="115"/>
      <c r="H216" s="40">
        <f t="shared" si="27"/>
        <v>0</v>
      </c>
      <c r="I216" s="66">
        <f t="shared" ref="I216:I279" si="28">IF($B216&gt;0,$E$13+($B216/1000),0)</f>
        <v>0</v>
      </c>
      <c r="J216" s="3"/>
      <c r="K216" s="3"/>
      <c r="O216" s="43"/>
      <c r="P216" s="2"/>
      <c r="Q216" s="43"/>
      <c r="R216" s="2"/>
    </row>
    <row r="217" spans="2:18" x14ac:dyDescent="0.35">
      <c r="B217" s="57">
        <f t="shared" si="26"/>
        <v>0</v>
      </c>
      <c r="C217" s="79">
        <f t="shared" si="23"/>
        <v>0</v>
      </c>
      <c r="D217" s="80">
        <f t="shared" si="24"/>
        <v>0</v>
      </c>
      <c r="E217" s="87">
        <f t="shared" si="22"/>
        <v>0</v>
      </c>
      <c r="F217" s="115">
        <f t="shared" si="25"/>
        <v>0</v>
      </c>
      <c r="G217" s="115"/>
      <c r="H217" s="40">
        <f t="shared" si="27"/>
        <v>0</v>
      </c>
      <c r="I217" s="66">
        <f t="shared" si="28"/>
        <v>0</v>
      </c>
      <c r="J217" s="3"/>
      <c r="K217" s="3"/>
      <c r="O217" s="43"/>
      <c r="P217" s="2"/>
      <c r="Q217" s="43"/>
      <c r="R217" s="2"/>
    </row>
    <row r="218" spans="2:18" x14ac:dyDescent="0.35">
      <c r="B218" s="57">
        <f t="shared" si="26"/>
        <v>0</v>
      </c>
      <c r="C218" s="79">
        <f t="shared" si="23"/>
        <v>0</v>
      </c>
      <c r="D218" s="80">
        <f t="shared" si="24"/>
        <v>0</v>
      </c>
      <c r="E218" s="87">
        <f t="shared" si="22"/>
        <v>0</v>
      </c>
      <c r="F218" s="115">
        <f t="shared" si="25"/>
        <v>0</v>
      </c>
      <c r="G218" s="115"/>
      <c r="H218" s="40">
        <f t="shared" si="27"/>
        <v>0</v>
      </c>
      <c r="I218" s="66">
        <f t="shared" si="28"/>
        <v>0</v>
      </c>
      <c r="J218" s="3"/>
      <c r="K218" s="3"/>
      <c r="O218" s="43"/>
      <c r="P218" s="2"/>
      <c r="Q218" s="43"/>
      <c r="R218" s="2"/>
    </row>
    <row r="219" spans="2:18" x14ac:dyDescent="0.35">
      <c r="B219" s="57">
        <f t="shared" si="26"/>
        <v>0</v>
      </c>
      <c r="C219" s="79">
        <f t="shared" si="23"/>
        <v>0</v>
      </c>
      <c r="D219" s="80">
        <f t="shared" si="24"/>
        <v>0</v>
      </c>
      <c r="E219" s="87">
        <f t="shared" si="22"/>
        <v>0</v>
      </c>
      <c r="F219" s="115">
        <f t="shared" si="25"/>
        <v>0</v>
      </c>
      <c r="G219" s="115"/>
      <c r="H219" s="40">
        <f t="shared" si="27"/>
        <v>0</v>
      </c>
      <c r="I219" s="66">
        <f t="shared" si="28"/>
        <v>0</v>
      </c>
      <c r="J219" s="3"/>
      <c r="K219" s="3"/>
      <c r="O219" s="43"/>
      <c r="P219" s="2"/>
      <c r="Q219" s="43"/>
      <c r="R219" s="2"/>
    </row>
    <row r="220" spans="2:18" x14ac:dyDescent="0.35">
      <c r="B220" s="57">
        <f t="shared" si="26"/>
        <v>0</v>
      </c>
      <c r="C220" s="79">
        <f t="shared" si="23"/>
        <v>0</v>
      </c>
      <c r="D220" s="80">
        <f t="shared" si="24"/>
        <v>0</v>
      </c>
      <c r="E220" s="87">
        <f t="shared" si="22"/>
        <v>0</v>
      </c>
      <c r="F220" s="115">
        <f t="shared" si="25"/>
        <v>0</v>
      </c>
      <c r="G220" s="115"/>
      <c r="H220" s="40">
        <f t="shared" si="27"/>
        <v>0</v>
      </c>
      <c r="I220" s="66">
        <f t="shared" si="28"/>
        <v>0</v>
      </c>
      <c r="J220" s="3"/>
      <c r="K220" s="3"/>
      <c r="O220" s="43"/>
      <c r="P220" s="2"/>
      <c r="Q220" s="43"/>
      <c r="R220" s="2"/>
    </row>
    <row r="221" spans="2:18" x14ac:dyDescent="0.35">
      <c r="B221" s="57">
        <f t="shared" si="26"/>
        <v>0</v>
      </c>
      <c r="C221" s="79">
        <f t="shared" si="23"/>
        <v>0</v>
      </c>
      <c r="D221" s="80">
        <f t="shared" si="24"/>
        <v>0</v>
      </c>
      <c r="E221" s="87">
        <f t="shared" si="22"/>
        <v>0</v>
      </c>
      <c r="F221" s="115">
        <f t="shared" si="25"/>
        <v>0</v>
      </c>
      <c r="G221" s="115"/>
      <c r="H221" s="40">
        <f t="shared" si="27"/>
        <v>0</v>
      </c>
      <c r="I221" s="66">
        <f t="shared" si="28"/>
        <v>0</v>
      </c>
      <c r="J221" s="3"/>
      <c r="K221" s="3"/>
      <c r="O221" s="43"/>
      <c r="P221" s="2"/>
      <c r="Q221" s="43"/>
      <c r="R221" s="2"/>
    </row>
    <row r="222" spans="2:18" x14ac:dyDescent="0.35">
      <c r="B222" s="57">
        <f t="shared" si="26"/>
        <v>0</v>
      </c>
      <c r="C222" s="79">
        <f t="shared" si="23"/>
        <v>0</v>
      </c>
      <c r="D222" s="80">
        <f t="shared" si="24"/>
        <v>0</v>
      </c>
      <c r="E222" s="87">
        <f t="shared" si="22"/>
        <v>0</v>
      </c>
      <c r="F222" s="115">
        <f t="shared" si="25"/>
        <v>0</v>
      </c>
      <c r="G222" s="115"/>
      <c r="H222" s="40">
        <f t="shared" si="27"/>
        <v>0</v>
      </c>
      <c r="I222" s="66">
        <f t="shared" si="28"/>
        <v>0</v>
      </c>
      <c r="J222" s="3"/>
      <c r="K222" s="3"/>
      <c r="O222" s="43"/>
      <c r="P222" s="2"/>
      <c r="Q222" s="43"/>
      <c r="R222" s="2"/>
    </row>
    <row r="223" spans="2:18" x14ac:dyDescent="0.35">
      <c r="B223" s="57">
        <f t="shared" si="26"/>
        <v>0</v>
      </c>
      <c r="C223" s="79">
        <f t="shared" si="23"/>
        <v>0</v>
      </c>
      <c r="D223" s="80">
        <f t="shared" si="24"/>
        <v>0</v>
      </c>
      <c r="E223" s="87">
        <f t="shared" si="22"/>
        <v>0</v>
      </c>
      <c r="F223" s="115">
        <f t="shared" si="25"/>
        <v>0</v>
      </c>
      <c r="G223" s="115"/>
      <c r="H223" s="40">
        <f t="shared" si="27"/>
        <v>0</v>
      </c>
      <c r="I223" s="66">
        <f t="shared" si="28"/>
        <v>0</v>
      </c>
      <c r="J223" s="3"/>
      <c r="K223" s="3"/>
      <c r="O223" s="43"/>
      <c r="P223" s="2"/>
      <c r="Q223" s="43"/>
      <c r="R223" s="2"/>
    </row>
    <row r="224" spans="2:18" x14ac:dyDescent="0.35">
      <c r="B224" s="57">
        <f t="shared" si="26"/>
        <v>0</v>
      </c>
      <c r="C224" s="79">
        <f t="shared" si="23"/>
        <v>0</v>
      </c>
      <c r="D224" s="80">
        <f t="shared" si="24"/>
        <v>0</v>
      </c>
      <c r="E224" s="87">
        <f t="shared" si="22"/>
        <v>0</v>
      </c>
      <c r="F224" s="115">
        <f t="shared" si="25"/>
        <v>0</v>
      </c>
      <c r="G224" s="115"/>
      <c r="H224" s="40">
        <f t="shared" si="27"/>
        <v>0</v>
      </c>
      <c r="I224" s="66">
        <f t="shared" si="28"/>
        <v>0</v>
      </c>
      <c r="J224" s="3"/>
      <c r="K224" s="3"/>
      <c r="O224" s="43"/>
      <c r="P224" s="2"/>
      <c r="Q224" s="43"/>
      <c r="R224" s="2"/>
    </row>
    <row r="225" spans="2:18" x14ac:dyDescent="0.35">
      <c r="B225" s="57">
        <f t="shared" si="26"/>
        <v>0</v>
      </c>
      <c r="C225" s="79">
        <f t="shared" si="23"/>
        <v>0</v>
      </c>
      <c r="D225" s="80">
        <f t="shared" si="24"/>
        <v>0</v>
      </c>
      <c r="E225" s="87">
        <f t="shared" si="22"/>
        <v>0</v>
      </c>
      <c r="F225" s="115">
        <f t="shared" si="25"/>
        <v>0</v>
      </c>
      <c r="G225" s="115"/>
      <c r="H225" s="40">
        <f t="shared" si="27"/>
        <v>0</v>
      </c>
      <c r="I225" s="66">
        <f t="shared" si="28"/>
        <v>0</v>
      </c>
      <c r="J225" s="3"/>
      <c r="K225" s="3"/>
      <c r="O225" s="43"/>
      <c r="P225" s="2"/>
      <c r="Q225" s="43"/>
      <c r="R225" s="2"/>
    </row>
    <row r="226" spans="2:18" x14ac:dyDescent="0.35">
      <c r="B226" s="57">
        <f t="shared" si="26"/>
        <v>0</v>
      </c>
      <c r="C226" s="79">
        <f t="shared" si="23"/>
        <v>0</v>
      </c>
      <c r="D226" s="80">
        <f t="shared" si="24"/>
        <v>0</v>
      </c>
      <c r="E226" s="87">
        <f t="shared" si="22"/>
        <v>0</v>
      </c>
      <c r="F226" s="115">
        <f t="shared" si="25"/>
        <v>0</v>
      </c>
      <c r="G226" s="115"/>
      <c r="H226" s="40">
        <f t="shared" si="27"/>
        <v>0</v>
      </c>
      <c r="I226" s="66">
        <f t="shared" si="28"/>
        <v>0</v>
      </c>
      <c r="J226" s="3"/>
      <c r="K226" s="3"/>
      <c r="O226" s="43"/>
      <c r="P226" s="2"/>
      <c r="Q226" s="43"/>
      <c r="R226" s="2"/>
    </row>
    <row r="227" spans="2:18" x14ac:dyDescent="0.35">
      <c r="B227" s="57">
        <f t="shared" si="26"/>
        <v>0</v>
      </c>
      <c r="C227" s="79">
        <f t="shared" si="23"/>
        <v>0</v>
      </c>
      <c r="D227" s="80">
        <f t="shared" si="24"/>
        <v>0</v>
      </c>
      <c r="E227" s="87">
        <f t="shared" si="22"/>
        <v>0</v>
      </c>
      <c r="F227" s="115">
        <f t="shared" si="25"/>
        <v>0</v>
      </c>
      <c r="G227" s="115"/>
      <c r="H227" s="40">
        <f t="shared" si="27"/>
        <v>0</v>
      </c>
      <c r="I227" s="66">
        <f t="shared" si="28"/>
        <v>0</v>
      </c>
      <c r="J227" s="3"/>
      <c r="K227" s="3"/>
      <c r="O227" s="43"/>
      <c r="P227" s="2"/>
      <c r="Q227" s="43"/>
      <c r="R227" s="2"/>
    </row>
    <row r="228" spans="2:18" x14ac:dyDescent="0.35">
      <c r="B228" s="57">
        <f t="shared" si="26"/>
        <v>0</v>
      </c>
      <c r="C228" s="79">
        <f t="shared" si="23"/>
        <v>0</v>
      </c>
      <c r="D228" s="80">
        <f t="shared" si="24"/>
        <v>0</v>
      </c>
      <c r="E228" s="87">
        <f t="shared" si="22"/>
        <v>0</v>
      </c>
      <c r="F228" s="115">
        <f t="shared" si="25"/>
        <v>0</v>
      </c>
      <c r="G228" s="115"/>
      <c r="H228" s="40">
        <f t="shared" si="27"/>
        <v>0</v>
      </c>
      <c r="I228" s="66">
        <f t="shared" si="28"/>
        <v>0</v>
      </c>
      <c r="J228" s="3"/>
      <c r="K228" s="3"/>
      <c r="O228" s="43"/>
      <c r="P228" s="2"/>
      <c r="Q228" s="43"/>
      <c r="R228" s="2"/>
    </row>
    <row r="229" spans="2:18" x14ac:dyDescent="0.35">
      <c r="B229" s="57">
        <f t="shared" si="26"/>
        <v>0</v>
      </c>
      <c r="C229" s="79">
        <f t="shared" si="23"/>
        <v>0</v>
      </c>
      <c r="D229" s="80">
        <f t="shared" si="24"/>
        <v>0</v>
      </c>
      <c r="E229" s="87">
        <f t="shared" si="22"/>
        <v>0</v>
      </c>
      <c r="F229" s="115">
        <f t="shared" si="25"/>
        <v>0</v>
      </c>
      <c r="G229" s="115"/>
      <c r="H229" s="40">
        <f t="shared" si="27"/>
        <v>0</v>
      </c>
      <c r="I229" s="66">
        <f t="shared" si="28"/>
        <v>0</v>
      </c>
      <c r="J229" s="3"/>
      <c r="K229" s="3"/>
      <c r="O229" s="43"/>
      <c r="P229" s="2"/>
      <c r="Q229" s="43"/>
      <c r="R229" s="2"/>
    </row>
    <row r="230" spans="2:18" x14ac:dyDescent="0.35">
      <c r="B230" s="57">
        <f t="shared" si="26"/>
        <v>0</v>
      </c>
      <c r="C230" s="79">
        <f t="shared" si="23"/>
        <v>0</v>
      </c>
      <c r="D230" s="80">
        <f t="shared" si="24"/>
        <v>0</v>
      </c>
      <c r="E230" s="87">
        <f t="shared" si="22"/>
        <v>0</v>
      </c>
      <c r="F230" s="115">
        <f t="shared" si="25"/>
        <v>0</v>
      </c>
      <c r="G230" s="115"/>
      <c r="H230" s="40">
        <f t="shared" si="27"/>
        <v>0</v>
      </c>
      <c r="I230" s="66">
        <f t="shared" si="28"/>
        <v>0</v>
      </c>
      <c r="J230" s="3"/>
      <c r="K230" s="3"/>
      <c r="O230" s="43"/>
      <c r="P230" s="2"/>
      <c r="Q230" s="43"/>
      <c r="R230" s="2"/>
    </row>
    <row r="231" spans="2:18" x14ac:dyDescent="0.35">
      <c r="B231" s="57">
        <f t="shared" si="26"/>
        <v>0</v>
      </c>
      <c r="C231" s="79">
        <f t="shared" si="23"/>
        <v>0</v>
      </c>
      <c r="D231" s="80">
        <f t="shared" si="24"/>
        <v>0</v>
      </c>
      <c r="E231" s="87">
        <f t="shared" si="22"/>
        <v>0</v>
      </c>
      <c r="F231" s="115">
        <f t="shared" si="25"/>
        <v>0</v>
      </c>
      <c r="G231" s="115"/>
      <c r="H231" s="40">
        <f t="shared" si="27"/>
        <v>0</v>
      </c>
      <c r="I231" s="66">
        <f t="shared" si="28"/>
        <v>0</v>
      </c>
      <c r="J231" s="3"/>
      <c r="K231" s="3"/>
      <c r="O231" s="43"/>
      <c r="P231" s="2"/>
      <c r="Q231" s="43"/>
      <c r="R231" s="2"/>
    </row>
    <row r="232" spans="2:18" x14ac:dyDescent="0.35">
      <c r="B232" s="57">
        <f t="shared" si="26"/>
        <v>0</v>
      </c>
      <c r="C232" s="79">
        <f t="shared" si="23"/>
        <v>0</v>
      </c>
      <c r="D232" s="80">
        <f t="shared" si="24"/>
        <v>0</v>
      </c>
      <c r="E232" s="87">
        <f t="shared" si="22"/>
        <v>0</v>
      </c>
      <c r="F232" s="115">
        <f t="shared" si="25"/>
        <v>0</v>
      </c>
      <c r="G232" s="115"/>
      <c r="H232" s="40">
        <f t="shared" si="27"/>
        <v>0</v>
      </c>
      <c r="I232" s="66">
        <f t="shared" si="28"/>
        <v>0</v>
      </c>
      <c r="J232" s="3"/>
      <c r="K232" s="3"/>
      <c r="O232" s="43"/>
      <c r="P232" s="2"/>
      <c r="Q232" s="43"/>
      <c r="R232" s="2"/>
    </row>
    <row r="233" spans="2:18" x14ac:dyDescent="0.35">
      <c r="B233" s="57">
        <f t="shared" si="26"/>
        <v>0</v>
      </c>
      <c r="C233" s="79">
        <f t="shared" si="23"/>
        <v>0</v>
      </c>
      <c r="D233" s="80">
        <f t="shared" si="24"/>
        <v>0</v>
      </c>
      <c r="E233" s="87">
        <f t="shared" si="22"/>
        <v>0</v>
      </c>
      <c r="F233" s="115">
        <f t="shared" si="25"/>
        <v>0</v>
      </c>
      <c r="G233" s="115"/>
      <c r="H233" s="40">
        <f t="shared" si="27"/>
        <v>0</v>
      </c>
      <c r="I233" s="66">
        <f t="shared" si="28"/>
        <v>0</v>
      </c>
      <c r="J233" s="3"/>
      <c r="K233" s="3"/>
      <c r="O233" s="43"/>
      <c r="P233" s="2"/>
      <c r="Q233" s="43"/>
      <c r="R233" s="2"/>
    </row>
    <row r="234" spans="2:18" x14ac:dyDescent="0.35">
      <c r="B234" s="57">
        <f t="shared" si="26"/>
        <v>0</v>
      </c>
      <c r="C234" s="79">
        <f t="shared" si="23"/>
        <v>0</v>
      </c>
      <c r="D234" s="80">
        <f t="shared" si="24"/>
        <v>0</v>
      </c>
      <c r="E234" s="87">
        <f t="shared" si="22"/>
        <v>0</v>
      </c>
      <c r="F234" s="115">
        <f t="shared" si="25"/>
        <v>0</v>
      </c>
      <c r="G234" s="115"/>
      <c r="H234" s="40">
        <f t="shared" si="27"/>
        <v>0</v>
      </c>
      <c r="I234" s="66">
        <f t="shared" si="28"/>
        <v>0</v>
      </c>
      <c r="J234" s="3"/>
      <c r="K234" s="3"/>
      <c r="O234" s="43"/>
      <c r="P234" s="2"/>
      <c r="Q234" s="43"/>
      <c r="R234" s="2"/>
    </row>
    <row r="235" spans="2:18" x14ac:dyDescent="0.35">
      <c r="B235" s="57">
        <f t="shared" si="26"/>
        <v>0</v>
      </c>
      <c r="C235" s="79">
        <f t="shared" si="23"/>
        <v>0</v>
      </c>
      <c r="D235" s="80">
        <f t="shared" si="24"/>
        <v>0</v>
      </c>
      <c r="E235" s="87">
        <f t="shared" si="22"/>
        <v>0</v>
      </c>
      <c r="F235" s="115">
        <f t="shared" si="25"/>
        <v>0</v>
      </c>
      <c r="G235" s="115"/>
      <c r="H235" s="40">
        <f t="shared" si="27"/>
        <v>0</v>
      </c>
      <c r="I235" s="66">
        <f t="shared" si="28"/>
        <v>0</v>
      </c>
      <c r="J235" s="3"/>
      <c r="K235" s="3"/>
      <c r="O235" s="43"/>
      <c r="P235" s="2"/>
      <c r="Q235" s="43"/>
      <c r="R235" s="2"/>
    </row>
    <row r="236" spans="2:18" x14ac:dyDescent="0.35">
      <c r="B236" s="57">
        <f t="shared" si="26"/>
        <v>0</v>
      </c>
      <c r="C236" s="79">
        <f t="shared" si="23"/>
        <v>0</v>
      </c>
      <c r="D236" s="80">
        <f t="shared" si="24"/>
        <v>0</v>
      </c>
      <c r="E236" s="87">
        <f t="shared" si="22"/>
        <v>0</v>
      </c>
      <c r="F236" s="115">
        <f t="shared" si="25"/>
        <v>0</v>
      </c>
      <c r="G236" s="115"/>
      <c r="H236" s="40">
        <f t="shared" si="27"/>
        <v>0</v>
      </c>
      <c r="I236" s="66">
        <f t="shared" si="28"/>
        <v>0</v>
      </c>
      <c r="J236" s="3"/>
      <c r="K236" s="3"/>
      <c r="O236" s="43"/>
      <c r="P236" s="2"/>
      <c r="Q236" s="43"/>
      <c r="R236" s="2"/>
    </row>
    <row r="237" spans="2:18" x14ac:dyDescent="0.35">
      <c r="B237" s="57">
        <f t="shared" si="26"/>
        <v>0</v>
      </c>
      <c r="C237" s="79">
        <f t="shared" si="23"/>
        <v>0</v>
      </c>
      <c r="D237" s="80">
        <f t="shared" si="24"/>
        <v>0</v>
      </c>
      <c r="E237" s="87">
        <f t="shared" si="22"/>
        <v>0</v>
      </c>
      <c r="F237" s="115">
        <f t="shared" si="25"/>
        <v>0</v>
      </c>
      <c r="G237" s="115"/>
      <c r="H237" s="40">
        <f t="shared" si="27"/>
        <v>0</v>
      </c>
      <c r="I237" s="66">
        <f t="shared" si="28"/>
        <v>0</v>
      </c>
      <c r="J237" s="3"/>
      <c r="K237" s="3"/>
      <c r="O237" s="43"/>
      <c r="P237" s="2"/>
      <c r="Q237" s="43"/>
      <c r="R237" s="2"/>
    </row>
    <row r="238" spans="2:18" x14ac:dyDescent="0.35">
      <c r="B238" s="57">
        <f t="shared" si="26"/>
        <v>0</v>
      </c>
      <c r="C238" s="79">
        <f t="shared" si="23"/>
        <v>0</v>
      </c>
      <c r="D238" s="80">
        <f t="shared" si="24"/>
        <v>0</v>
      </c>
      <c r="E238" s="87">
        <f t="shared" si="22"/>
        <v>0</v>
      </c>
      <c r="F238" s="115">
        <f t="shared" si="25"/>
        <v>0</v>
      </c>
      <c r="G238" s="115"/>
      <c r="H238" s="40">
        <f t="shared" si="27"/>
        <v>0</v>
      </c>
      <c r="I238" s="66">
        <f t="shared" si="28"/>
        <v>0</v>
      </c>
      <c r="J238" s="3"/>
      <c r="K238" s="3"/>
      <c r="O238" s="43"/>
      <c r="P238" s="2"/>
      <c r="Q238" s="43"/>
      <c r="R238" s="2"/>
    </row>
    <row r="239" spans="2:18" x14ac:dyDescent="0.35">
      <c r="B239" s="57">
        <f t="shared" si="26"/>
        <v>0</v>
      </c>
      <c r="C239" s="79">
        <f t="shared" si="23"/>
        <v>0</v>
      </c>
      <c r="D239" s="80">
        <f t="shared" si="24"/>
        <v>0</v>
      </c>
      <c r="E239" s="87">
        <f t="shared" si="22"/>
        <v>0</v>
      </c>
      <c r="F239" s="115">
        <f t="shared" si="25"/>
        <v>0</v>
      </c>
      <c r="G239" s="115"/>
      <c r="H239" s="40">
        <f t="shared" si="27"/>
        <v>0</v>
      </c>
      <c r="I239" s="66">
        <f t="shared" si="28"/>
        <v>0</v>
      </c>
      <c r="J239" s="3"/>
      <c r="K239" s="3"/>
      <c r="O239" s="43"/>
      <c r="P239" s="2"/>
      <c r="Q239" s="43"/>
      <c r="R239" s="2"/>
    </row>
    <row r="240" spans="2:18" x14ac:dyDescent="0.35">
      <c r="B240" s="57">
        <f t="shared" si="26"/>
        <v>0</v>
      </c>
      <c r="C240" s="79">
        <f t="shared" si="23"/>
        <v>0</v>
      </c>
      <c r="D240" s="80">
        <f t="shared" si="24"/>
        <v>0</v>
      </c>
      <c r="E240" s="87">
        <f t="shared" si="22"/>
        <v>0</v>
      </c>
      <c r="F240" s="115">
        <f t="shared" si="25"/>
        <v>0</v>
      </c>
      <c r="G240" s="115"/>
      <c r="H240" s="40">
        <f t="shared" si="27"/>
        <v>0</v>
      </c>
      <c r="I240" s="66">
        <f t="shared" si="28"/>
        <v>0</v>
      </c>
      <c r="J240" s="3"/>
      <c r="K240" s="3"/>
      <c r="O240" s="43"/>
      <c r="P240" s="2"/>
      <c r="Q240" s="43"/>
      <c r="R240" s="2"/>
    </row>
    <row r="241" spans="2:18" x14ac:dyDescent="0.35">
      <c r="B241" s="57">
        <f t="shared" si="26"/>
        <v>0</v>
      </c>
      <c r="C241" s="79">
        <f t="shared" si="23"/>
        <v>0</v>
      </c>
      <c r="D241" s="80">
        <f t="shared" si="24"/>
        <v>0</v>
      </c>
      <c r="E241" s="87">
        <f t="shared" si="22"/>
        <v>0</v>
      </c>
      <c r="F241" s="115">
        <f t="shared" si="25"/>
        <v>0</v>
      </c>
      <c r="G241" s="115"/>
      <c r="H241" s="40">
        <f t="shared" si="27"/>
        <v>0</v>
      </c>
      <c r="I241" s="66">
        <f t="shared" si="28"/>
        <v>0</v>
      </c>
      <c r="J241" s="3"/>
      <c r="K241" s="3"/>
      <c r="O241" s="43"/>
      <c r="P241" s="2"/>
      <c r="Q241" s="43"/>
      <c r="R241" s="2"/>
    </row>
    <row r="242" spans="2:18" x14ac:dyDescent="0.35">
      <c r="B242" s="57">
        <f t="shared" si="26"/>
        <v>0</v>
      </c>
      <c r="C242" s="79">
        <f t="shared" si="23"/>
        <v>0</v>
      </c>
      <c r="D242" s="80">
        <f t="shared" si="24"/>
        <v>0</v>
      </c>
      <c r="E242" s="87">
        <f t="shared" si="22"/>
        <v>0</v>
      </c>
      <c r="F242" s="115">
        <f t="shared" si="25"/>
        <v>0</v>
      </c>
      <c r="G242" s="115"/>
      <c r="H242" s="40">
        <f t="shared" si="27"/>
        <v>0</v>
      </c>
      <c r="I242" s="66">
        <f t="shared" si="28"/>
        <v>0</v>
      </c>
      <c r="J242" s="3"/>
      <c r="K242" s="3"/>
      <c r="O242" s="43"/>
      <c r="P242" s="2"/>
      <c r="Q242" s="43"/>
      <c r="R242" s="2"/>
    </row>
    <row r="243" spans="2:18" x14ac:dyDescent="0.35">
      <c r="B243" s="57">
        <f t="shared" si="26"/>
        <v>0</v>
      </c>
      <c r="C243" s="79">
        <f t="shared" si="23"/>
        <v>0</v>
      </c>
      <c r="D243" s="80">
        <f t="shared" si="24"/>
        <v>0</v>
      </c>
      <c r="E243" s="87">
        <f t="shared" si="22"/>
        <v>0</v>
      </c>
      <c r="F243" s="115">
        <f t="shared" si="25"/>
        <v>0</v>
      </c>
      <c r="G243" s="115"/>
      <c r="H243" s="40">
        <f t="shared" si="27"/>
        <v>0</v>
      </c>
      <c r="I243" s="66">
        <f t="shared" si="28"/>
        <v>0</v>
      </c>
      <c r="J243" s="3"/>
      <c r="K243" s="3"/>
      <c r="O243" s="43"/>
      <c r="P243" s="2"/>
      <c r="Q243" s="43"/>
      <c r="R243" s="2"/>
    </row>
    <row r="244" spans="2:18" x14ac:dyDescent="0.35">
      <c r="B244" s="57">
        <f t="shared" si="26"/>
        <v>0</v>
      </c>
      <c r="C244" s="79">
        <f t="shared" si="23"/>
        <v>0</v>
      </c>
      <c r="D244" s="80">
        <f t="shared" si="24"/>
        <v>0</v>
      </c>
      <c r="E244" s="87">
        <f t="shared" si="22"/>
        <v>0</v>
      </c>
      <c r="F244" s="115">
        <f t="shared" si="25"/>
        <v>0</v>
      </c>
      <c r="G244" s="115"/>
      <c r="H244" s="40">
        <f t="shared" si="27"/>
        <v>0</v>
      </c>
      <c r="I244" s="66">
        <f t="shared" si="28"/>
        <v>0</v>
      </c>
      <c r="J244" s="3"/>
      <c r="K244" s="3"/>
      <c r="O244" s="43"/>
      <c r="P244" s="2"/>
      <c r="Q244" s="43"/>
      <c r="R244" s="2"/>
    </row>
    <row r="245" spans="2:18" x14ac:dyDescent="0.35">
      <c r="B245" s="57">
        <f t="shared" si="26"/>
        <v>0</v>
      </c>
      <c r="C245" s="79">
        <f t="shared" si="23"/>
        <v>0</v>
      </c>
      <c r="D245" s="80">
        <f t="shared" si="24"/>
        <v>0</v>
      </c>
      <c r="E245" s="87">
        <f t="shared" si="22"/>
        <v>0</v>
      </c>
      <c r="F245" s="115">
        <f t="shared" si="25"/>
        <v>0</v>
      </c>
      <c r="G245" s="115"/>
      <c r="H245" s="40">
        <f t="shared" si="27"/>
        <v>0</v>
      </c>
      <c r="I245" s="66">
        <f t="shared" si="28"/>
        <v>0</v>
      </c>
      <c r="J245" s="3"/>
      <c r="K245" s="3"/>
      <c r="O245" s="43"/>
      <c r="P245" s="2"/>
      <c r="Q245" s="43"/>
      <c r="R245" s="2"/>
    </row>
    <row r="246" spans="2:18" x14ac:dyDescent="0.35">
      <c r="B246" s="57">
        <f t="shared" si="26"/>
        <v>0</v>
      </c>
      <c r="C246" s="79">
        <f t="shared" si="23"/>
        <v>0</v>
      </c>
      <c r="D246" s="80">
        <f t="shared" si="24"/>
        <v>0</v>
      </c>
      <c r="E246" s="87">
        <f t="shared" si="22"/>
        <v>0</v>
      </c>
      <c r="F246" s="115">
        <f t="shared" si="25"/>
        <v>0</v>
      </c>
      <c r="G246" s="115"/>
      <c r="H246" s="40">
        <f t="shared" si="27"/>
        <v>0</v>
      </c>
      <c r="I246" s="66">
        <f t="shared" si="28"/>
        <v>0</v>
      </c>
      <c r="J246" s="3"/>
      <c r="K246" s="3"/>
      <c r="O246" s="43"/>
      <c r="P246" s="2"/>
      <c r="Q246" s="43"/>
      <c r="R246" s="2"/>
    </row>
    <row r="247" spans="2:18" x14ac:dyDescent="0.35">
      <c r="B247" s="57">
        <f t="shared" si="26"/>
        <v>0</v>
      </c>
      <c r="C247" s="79">
        <f t="shared" si="23"/>
        <v>0</v>
      </c>
      <c r="D247" s="80">
        <f t="shared" si="24"/>
        <v>0</v>
      </c>
      <c r="E247" s="87">
        <f t="shared" ref="E247:E310" si="29">IF($H$16,      IF(OR($B247&gt;($E$15+$P$10),AND($B247&gt;0,$B247&lt;=$E$15)),  ((((((($P$11+$E$16)*(B247-B248)*$P$12)/1000000000)*$E$12))*$E$11)+((((((2*$P$13)-$E$16)*(B247-B248)*$P$12)/1000000000)*$E$12)*(ROUNDUP(($E$11/$E$17),0)))+((((2*$P$13)*(B247-B248)*((($P$11+$E$16)*$E$17)+((2*$P$13)-$E$16)))/1000000000)*$E$12)),                                   IF(AND($B247&gt;$E$15,$B247&lt;=($E$15+$P$10)),    (((((((($P$11+$E$16)*(B247-B248)*$P$12)/1000000000)-$C247)*$E$12))*$E$11)+((((((2*$P$13)-$E$16)*(B247-B248)*$P$12)/1000000000)*$E$12)*(ROUNDUP(($E$11/$E$17),0)))+((((2*$P$13)*(B247-B248)*((($P$11+$E$16)*$E$17)+((2*$P$13)-$E$16)))/1000000000)*$E$12)),                            0)),                                                                                                                                                                   IF(OR($B247&gt;($E$15+$P$10),AND($B247&gt;0,$B247&lt;=$E$15)),        ((((($P$11+$E$16)*(B247-B248)*$P$12)/1000000000)*$E$12))*$E$11,                     IF(AND($B247&gt;$E$15,$B247&lt;=($E$15+$P$10)),            (((((($P$11+$E$16)*(B247-B248)*$P$12)/1000000000)-$C247)*$E$12))*$E$11,                   0)))</f>
        <v>0</v>
      </c>
      <c r="F247" s="115">
        <f t="shared" si="25"/>
        <v>0</v>
      </c>
      <c r="G247" s="115"/>
      <c r="H247" s="40">
        <f t="shared" si="27"/>
        <v>0</v>
      </c>
      <c r="I247" s="66">
        <f t="shared" si="28"/>
        <v>0</v>
      </c>
      <c r="J247" s="3"/>
      <c r="K247" s="3"/>
      <c r="O247" s="43"/>
      <c r="P247" s="2"/>
      <c r="Q247" s="43"/>
      <c r="R247" s="2"/>
    </row>
    <row r="248" spans="2:18" x14ac:dyDescent="0.35">
      <c r="B248" s="57">
        <f t="shared" si="26"/>
        <v>0</v>
      </c>
      <c r="C248" s="79">
        <f t="shared" si="23"/>
        <v>0</v>
      </c>
      <c r="D248" s="80">
        <f t="shared" si="24"/>
        <v>0</v>
      </c>
      <c r="E248" s="87">
        <f t="shared" si="29"/>
        <v>0</v>
      </c>
      <c r="F248" s="115">
        <f t="shared" si="25"/>
        <v>0</v>
      </c>
      <c r="G248" s="115"/>
      <c r="H248" s="40">
        <f t="shared" si="27"/>
        <v>0</v>
      </c>
      <c r="I248" s="66">
        <f t="shared" si="28"/>
        <v>0</v>
      </c>
      <c r="J248" s="3"/>
      <c r="K248" s="3"/>
      <c r="O248" s="43"/>
      <c r="P248" s="2"/>
      <c r="Q248" s="43"/>
      <c r="R248" s="2"/>
    </row>
    <row r="249" spans="2:18" x14ac:dyDescent="0.35">
      <c r="B249" s="57">
        <f t="shared" si="26"/>
        <v>0</v>
      </c>
      <c r="C249" s="79">
        <f t="shared" si="23"/>
        <v>0</v>
      </c>
      <c r="D249" s="80">
        <f t="shared" si="24"/>
        <v>0</v>
      </c>
      <c r="E249" s="87">
        <f t="shared" si="29"/>
        <v>0</v>
      </c>
      <c r="F249" s="115">
        <f t="shared" si="25"/>
        <v>0</v>
      </c>
      <c r="G249" s="115"/>
      <c r="H249" s="40">
        <f t="shared" si="27"/>
        <v>0</v>
      </c>
      <c r="I249" s="66">
        <f t="shared" si="28"/>
        <v>0</v>
      </c>
      <c r="J249" s="3"/>
      <c r="K249" s="3"/>
      <c r="O249" s="43"/>
      <c r="P249" s="2"/>
      <c r="Q249" s="43"/>
      <c r="R249" s="2"/>
    </row>
    <row r="250" spans="2:18" x14ac:dyDescent="0.35">
      <c r="B250" s="57">
        <f t="shared" si="26"/>
        <v>0</v>
      </c>
      <c r="C250" s="79">
        <f t="shared" si="23"/>
        <v>0</v>
      </c>
      <c r="D250" s="80">
        <f t="shared" si="24"/>
        <v>0</v>
      </c>
      <c r="E250" s="87">
        <f t="shared" si="29"/>
        <v>0</v>
      </c>
      <c r="F250" s="115">
        <f t="shared" si="25"/>
        <v>0</v>
      </c>
      <c r="G250" s="115"/>
      <c r="H250" s="40">
        <f t="shared" si="27"/>
        <v>0</v>
      </c>
      <c r="I250" s="66">
        <f t="shared" si="28"/>
        <v>0</v>
      </c>
      <c r="J250" s="3"/>
      <c r="K250" s="3"/>
      <c r="O250" s="43"/>
      <c r="P250" s="2"/>
      <c r="Q250" s="43"/>
      <c r="R250" s="2"/>
    </row>
    <row r="251" spans="2:18" x14ac:dyDescent="0.35">
      <c r="B251" s="57">
        <f t="shared" si="26"/>
        <v>0</v>
      </c>
      <c r="C251" s="79">
        <f t="shared" si="23"/>
        <v>0</v>
      </c>
      <c r="D251" s="80">
        <f t="shared" si="24"/>
        <v>0</v>
      </c>
      <c r="E251" s="87">
        <f t="shared" si="29"/>
        <v>0</v>
      </c>
      <c r="F251" s="115">
        <f t="shared" si="25"/>
        <v>0</v>
      </c>
      <c r="G251" s="115"/>
      <c r="H251" s="40">
        <f t="shared" si="27"/>
        <v>0</v>
      </c>
      <c r="I251" s="66">
        <f t="shared" si="28"/>
        <v>0</v>
      </c>
      <c r="J251" s="3"/>
      <c r="K251" s="3"/>
      <c r="O251" s="43"/>
      <c r="P251" s="2"/>
      <c r="Q251" s="43"/>
      <c r="R251" s="2"/>
    </row>
    <row r="252" spans="2:18" x14ac:dyDescent="0.35">
      <c r="B252" s="57">
        <f t="shared" si="26"/>
        <v>0</v>
      </c>
      <c r="C252" s="79">
        <f t="shared" si="23"/>
        <v>0</v>
      </c>
      <c r="D252" s="80">
        <f t="shared" si="24"/>
        <v>0</v>
      </c>
      <c r="E252" s="87">
        <f t="shared" si="29"/>
        <v>0</v>
      </c>
      <c r="F252" s="115">
        <f t="shared" si="25"/>
        <v>0</v>
      </c>
      <c r="G252" s="115"/>
      <c r="H252" s="40">
        <f t="shared" si="27"/>
        <v>0</v>
      </c>
      <c r="I252" s="66">
        <f t="shared" si="28"/>
        <v>0</v>
      </c>
      <c r="J252" s="3"/>
      <c r="K252" s="3"/>
      <c r="O252" s="43"/>
      <c r="P252" s="2"/>
      <c r="Q252" s="43"/>
      <c r="R252" s="2"/>
    </row>
    <row r="253" spans="2:18" x14ac:dyDescent="0.35">
      <c r="B253" s="57">
        <f t="shared" si="26"/>
        <v>0</v>
      </c>
      <c r="C253" s="79">
        <f t="shared" si="23"/>
        <v>0</v>
      </c>
      <c r="D253" s="80">
        <f t="shared" si="24"/>
        <v>0</v>
      </c>
      <c r="E253" s="87">
        <f t="shared" si="29"/>
        <v>0</v>
      </c>
      <c r="F253" s="115">
        <f t="shared" si="25"/>
        <v>0</v>
      </c>
      <c r="G253" s="115"/>
      <c r="H253" s="40">
        <f t="shared" si="27"/>
        <v>0</v>
      </c>
      <c r="I253" s="66">
        <f t="shared" si="28"/>
        <v>0</v>
      </c>
      <c r="J253" s="3"/>
      <c r="K253" s="3"/>
      <c r="O253" s="43"/>
      <c r="P253" s="2"/>
      <c r="Q253" s="43"/>
      <c r="R253" s="2"/>
    </row>
    <row r="254" spans="2:18" x14ac:dyDescent="0.35">
      <c r="B254" s="57">
        <f t="shared" si="26"/>
        <v>0</v>
      </c>
      <c r="C254" s="79">
        <f t="shared" si="23"/>
        <v>0</v>
      </c>
      <c r="D254" s="80">
        <f t="shared" si="24"/>
        <v>0</v>
      </c>
      <c r="E254" s="87">
        <f t="shared" si="29"/>
        <v>0</v>
      </c>
      <c r="F254" s="115">
        <f t="shared" si="25"/>
        <v>0</v>
      </c>
      <c r="G254" s="115"/>
      <c r="H254" s="40">
        <f t="shared" si="27"/>
        <v>0</v>
      </c>
      <c r="I254" s="66">
        <f t="shared" si="28"/>
        <v>0</v>
      </c>
      <c r="J254" s="3"/>
      <c r="K254" s="3"/>
      <c r="O254" s="43"/>
      <c r="P254" s="2"/>
      <c r="Q254" s="43"/>
      <c r="R254" s="2"/>
    </row>
    <row r="255" spans="2:18" x14ac:dyDescent="0.35">
      <c r="B255" s="57">
        <f t="shared" si="26"/>
        <v>0</v>
      </c>
      <c r="C255" s="79">
        <f t="shared" si="23"/>
        <v>0</v>
      </c>
      <c r="D255" s="80">
        <f t="shared" si="24"/>
        <v>0</v>
      </c>
      <c r="E255" s="87">
        <f t="shared" si="29"/>
        <v>0</v>
      </c>
      <c r="F255" s="115">
        <f t="shared" si="25"/>
        <v>0</v>
      </c>
      <c r="G255" s="115"/>
      <c r="H255" s="40">
        <f t="shared" si="27"/>
        <v>0</v>
      </c>
      <c r="I255" s="66">
        <f t="shared" si="28"/>
        <v>0</v>
      </c>
      <c r="J255" s="3"/>
      <c r="K255" s="3"/>
      <c r="O255" s="43"/>
      <c r="P255" s="2"/>
      <c r="Q255" s="43"/>
      <c r="R255" s="2"/>
    </row>
    <row r="256" spans="2:18" x14ac:dyDescent="0.35">
      <c r="B256" s="57">
        <f t="shared" si="26"/>
        <v>0</v>
      </c>
      <c r="C256" s="79">
        <f t="shared" si="23"/>
        <v>0</v>
      </c>
      <c r="D256" s="80">
        <f t="shared" si="24"/>
        <v>0</v>
      </c>
      <c r="E256" s="87">
        <f t="shared" si="29"/>
        <v>0</v>
      </c>
      <c r="F256" s="115">
        <f t="shared" si="25"/>
        <v>0</v>
      </c>
      <c r="G256" s="115"/>
      <c r="H256" s="40">
        <f t="shared" si="27"/>
        <v>0</v>
      </c>
      <c r="I256" s="66">
        <f t="shared" si="28"/>
        <v>0</v>
      </c>
      <c r="J256" s="3"/>
      <c r="K256" s="3"/>
      <c r="O256" s="43"/>
      <c r="P256" s="2"/>
      <c r="Q256" s="43"/>
      <c r="R256" s="2"/>
    </row>
    <row r="257" spans="2:18" x14ac:dyDescent="0.35">
      <c r="B257" s="57">
        <f t="shared" si="26"/>
        <v>0</v>
      </c>
      <c r="C257" s="79">
        <f t="shared" si="23"/>
        <v>0</v>
      </c>
      <c r="D257" s="80">
        <f t="shared" si="24"/>
        <v>0</v>
      </c>
      <c r="E257" s="87">
        <f t="shared" si="29"/>
        <v>0</v>
      </c>
      <c r="F257" s="115">
        <f t="shared" si="25"/>
        <v>0</v>
      </c>
      <c r="G257" s="115"/>
      <c r="H257" s="40">
        <f t="shared" si="27"/>
        <v>0</v>
      </c>
      <c r="I257" s="66">
        <f t="shared" si="28"/>
        <v>0</v>
      </c>
      <c r="J257" s="3"/>
      <c r="K257" s="3"/>
      <c r="O257" s="43"/>
      <c r="P257" s="2"/>
      <c r="Q257" s="43"/>
      <c r="R257" s="2"/>
    </row>
    <row r="258" spans="2:18" x14ac:dyDescent="0.35">
      <c r="B258" s="57">
        <f t="shared" si="26"/>
        <v>0</v>
      </c>
      <c r="C258" s="79">
        <f t="shared" si="23"/>
        <v>0</v>
      </c>
      <c r="D258" s="80">
        <f t="shared" si="24"/>
        <v>0</v>
      </c>
      <c r="E258" s="87">
        <f t="shared" si="29"/>
        <v>0</v>
      </c>
      <c r="F258" s="115">
        <f t="shared" si="25"/>
        <v>0</v>
      </c>
      <c r="G258" s="115"/>
      <c r="H258" s="40">
        <f t="shared" si="27"/>
        <v>0</v>
      </c>
      <c r="I258" s="66">
        <f t="shared" si="28"/>
        <v>0</v>
      </c>
      <c r="J258" s="3"/>
      <c r="K258" s="3"/>
      <c r="O258" s="43"/>
      <c r="P258" s="2"/>
      <c r="Q258" s="43"/>
      <c r="R258" s="2"/>
    </row>
    <row r="259" spans="2:18" x14ac:dyDescent="0.35">
      <c r="B259" s="57">
        <f t="shared" si="26"/>
        <v>0</v>
      </c>
      <c r="C259" s="79">
        <f t="shared" si="23"/>
        <v>0</v>
      </c>
      <c r="D259" s="80">
        <f t="shared" si="24"/>
        <v>0</v>
      </c>
      <c r="E259" s="87">
        <f t="shared" si="29"/>
        <v>0</v>
      </c>
      <c r="F259" s="115">
        <f t="shared" si="25"/>
        <v>0</v>
      </c>
      <c r="G259" s="115"/>
      <c r="H259" s="40">
        <f t="shared" si="27"/>
        <v>0</v>
      </c>
      <c r="I259" s="66">
        <f t="shared" si="28"/>
        <v>0</v>
      </c>
      <c r="J259" s="3"/>
      <c r="K259" s="3"/>
      <c r="O259" s="43"/>
      <c r="P259" s="2"/>
      <c r="Q259" s="43"/>
      <c r="R259" s="2"/>
    </row>
    <row r="260" spans="2:18" x14ac:dyDescent="0.35">
      <c r="B260" s="57">
        <f t="shared" si="26"/>
        <v>0</v>
      </c>
      <c r="C260" s="79">
        <f t="shared" si="23"/>
        <v>0</v>
      </c>
      <c r="D260" s="80">
        <f t="shared" si="24"/>
        <v>0</v>
      </c>
      <c r="E260" s="87">
        <f t="shared" si="29"/>
        <v>0</v>
      </c>
      <c r="F260" s="115">
        <f t="shared" si="25"/>
        <v>0</v>
      </c>
      <c r="G260" s="115"/>
      <c r="H260" s="40">
        <f t="shared" si="27"/>
        <v>0</v>
      </c>
      <c r="I260" s="66">
        <f t="shared" si="28"/>
        <v>0</v>
      </c>
      <c r="J260" s="3"/>
      <c r="K260" s="3"/>
      <c r="O260" s="43"/>
      <c r="P260" s="2"/>
      <c r="Q260" s="43"/>
      <c r="R260" s="2"/>
    </row>
    <row r="261" spans="2:18" x14ac:dyDescent="0.35">
      <c r="B261" s="57">
        <f t="shared" si="26"/>
        <v>0</v>
      </c>
      <c r="C261" s="79">
        <f t="shared" si="23"/>
        <v>0</v>
      </c>
      <c r="D261" s="80">
        <f t="shared" si="24"/>
        <v>0</v>
      </c>
      <c r="E261" s="87">
        <f t="shared" si="29"/>
        <v>0</v>
      </c>
      <c r="F261" s="115">
        <f t="shared" si="25"/>
        <v>0</v>
      </c>
      <c r="G261" s="115"/>
      <c r="H261" s="40">
        <f t="shared" si="27"/>
        <v>0</v>
      </c>
      <c r="I261" s="66">
        <f t="shared" si="28"/>
        <v>0</v>
      </c>
      <c r="J261" s="3"/>
      <c r="K261" s="3"/>
      <c r="O261" s="43"/>
      <c r="P261" s="2"/>
      <c r="Q261" s="43"/>
      <c r="R261" s="2"/>
    </row>
    <row r="262" spans="2:18" x14ac:dyDescent="0.35">
      <c r="B262" s="57">
        <f t="shared" si="26"/>
        <v>0</v>
      </c>
      <c r="C262" s="79">
        <f t="shared" si="23"/>
        <v>0</v>
      </c>
      <c r="D262" s="80">
        <f t="shared" si="24"/>
        <v>0</v>
      </c>
      <c r="E262" s="87">
        <f t="shared" si="29"/>
        <v>0</v>
      </c>
      <c r="F262" s="115">
        <f t="shared" si="25"/>
        <v>0</v>
      </c>
      <c r="G262" s="115"/>
      <c r="H262" s="40">
        <f t="shared" si="27"/>
        <v>0</v>
      </c>
      <c r="I262" s="66">
        <f t="shared" si="28"/>
        <v>0</v>
      </c>
      <c r="J262" s="3"/>
      <c r="K262" s="3"/>
      <c r="O262" s="43"/>
      <c r="P262" s="2"/>
      <c r="Q262" s="43"/>
      <c r="R262" s="2"/>
    </row>
    <row r="263" spans="2:18" x14ac:dyDescent="0.35">
      <c r="B263" s="57">
        <f t="shared" si="26"/>
        <v>0</v>
      </c>
      <c r="C263" s="79">
        <f t="shared" si="23"/>
        <v>0</v>
      </c>
      <c r="D263" s="80">
        <f t="shared" si="24"/>
        <v>0</v>
      </c>
      <c r="E263" s="87">
        <f t="shared" si="29"/>
        <v>0</v>
      </c>
      <c r="F263" s="115">
        <f t="shared" si="25"/>
        <v>0</v>
      </c>
      <c r="G263" s="115"/>
      <c r="H263" s="40">
        <f t="shared" si="27"/>
        <v>0</v>
      </c>
      <c r="I263" s="66">
        <f t="shared" si="28"/>
        <v>0</v>
      </c>
      <c r="J263" s="3"/>
      <c r="K263" s="3"/>
      <c r="O263" s="43"/>
      <c r="P263" s="2"/>
      <c r="Q263" s="43"/>
      <c r="R263" s="2"/>
    </row>
    <row r="264" spans="2:18" x14ac:dyDescent="0.35">
      <c r="B264" s="57">
        <f t="shared" si="26"/>
        <v>0</v>
      </c>
      <c r="C264" s="79">
        <f t="shared" si="23"/>
        <v>0</v>
      </c>
      <c r="D264" s="80">
        <f t="shared" si="24"/>
        <v>0</v>
      </c>
      <c r="E264" s="87">
        <f t="shared" si="29"/>
        <v>0</v>
      </c>
      <c r="F264" s="115">
        <f t="shared" si="25"/>
        <v>0</v>
      </c>
      <c r="G264" s="115"/>
      <c r="H264" s="40">
        <f t="shared" si="27"/>
        <v>0</v>
      </c>
      <c r="I264" s="66">
        <f t="shared" si="28"/>
        <v>0</v>
      </c>
      <c r="J264" s="3"/>
      <c r="K264" s="3"/>
      <c r="O264" s="43"/>
      <c r="P264" s="2"/>
      <c r="Q264" s="43"/>
      <c r="R264" s="2"/>
    </row>
    <row r="265" spans="2:18" x14ac:dyDescent="0.35">
      <c r="B265" s="57">
        <f t="shared" si="26"/>
        <v>0</v>
      </c>
      <c r="C265" s="79">
        <f t="shared" si="23"/>
        <v>0</v>
      </c>
      <c r="D265" s="80">
        <f t="shared" si="24"/>
        <v>0</v>
      </c>
      <c r="E265" s="87">
        <f t="shared" si="29"/>
        <v>0</v>
      </c>
      <c r="F265" s="115">
        <f t="shared" si="25"/>
        <v>0</v>
      </c>
      <c r="G265" s="115"/>
      <c r="H265" s="40">
        <f t="shared" si="27"/>
        <v>0</v>
      </c>
      <c r="I265" s="66">
        <f t="shared" si="28"/>
        <v>0</v>
      </c>
      <c r="J265" s="3"/>
      <c r="K265" s="3"/>
      <c r="O265" s="43"/>
      <c r="P265" s="2"/>
      <c r="Q265" s="43"/>
      <c r="R265" s="2"/>
    </row>
    <row r="266" spans="2:18" x14ac:dyDescent="0.35">
      <c r="B266" s="57">
        <f t="shared" si="26"/>
        <v>0</v>
      </c>
      <c r="C266" s="79">
        <f t="shared" si="23"/>
        <v>0</v>
      </c>
      <c r="D266" s="80">
        <f t="shared" si="24"/>
        <v>0</v>
      </c>
      <c r="E266" s="87">
        <f t="shared" si="29"/>
        <v>0</v>
      </c>
      <c r="F266" s="115">
        <f t="shared" si="25"/>
        <v>0</v>
      </c>
      <c r="G266" s="115"/>
      <c r="H266" s="40">
        <f t="shared" si="27"/>
        <v>0</v>
      </c>
      <c r="I266" s="66">
        <f t="shared" si="28"/>
        <v>0</v>
      </c>
      <c r="J266" s="3"/>
      <c r="K266" s="3"/>
      <c r="O266" s="43"/>
      <c r="P266" s="2"/>
      <c r="Q266" s="43"/>
      <c r="R266" s="2"/>
    </row>
    <row r="267" spans="2:18" x14ac:dyDescent="0.35">
      <c r="B267" s="57">
        <f t="shared" si="26"/>
        <v>0</v>
      </c>
      <c r="C267" s="79">
        <f t="shared" si="23"/>
        <v>0</v>
      </c>
      <c r="D267" s="80">
        <f t="shared" si="24"/>
        <v>0</v>
      </c>
      <c r="E267" s="87">
        <f t="shared" si="29"/>
        <v>0</v>
      </c>
      <c r="F267" s="115">
        <f t="shared" si="25"/>
        <v>0</v>
      </c>
      <c r="G267" s="115"/>
      <c r="H267" s="40">
        <f t="shared" si="27"/>
        <v>0</v>
      </c>
      <c r="I267" s="66">
        <f t="shared" si="28"/>
        <v>0</v>
      </c>
      <c r="J267" s="3"/>
      <c r="K267" s="3"/>
      <c r="O267" s="43"/>
      <c r="P267" s="2"/>
      <c r="Q267" s="43"/>
      <c r="R267" s="2"/>
    </row>
    <row r="268" spans="2:18" x14ac:dyDescent="0.35">
      <c r="B268" s="57">
        <f t="shared" si="26"/>
        <v>0</v>
      </c>
      <c r="C268" s="79">
        <f t="shared" si="23"/>
        <v>0</v>
      </c>
      <c r="D268" s="80">
        <f t="shared" si="24"/>
        <v>0</v>
      </c>
      <c r="E268" s="87">
        <f t="shared" si="29"/>
        <v>0</v>
      </c>
      <c r="F268" s="115">
        <f t="shared" si="25"/>
        <v>0</v>
      </c>
      <c r="G268" s="115"/>
      <c r="H268" s="40">
        <f t="shared" si="27"/>
        <v>0</v>
      </c>
      <c r="I268" s="66">
        <f t="shared" si="28"/>
        <v>0</v>
      </c>
      <c r="J268" s="3"/>
      <c r="K268" s="3"/>
      <c r="O268" s="43"/>
      <c r="P268" s="2"/>
      <c r="Q268" s="43"/>
      <c r="R268" s="2"/>
    </row>
    <row r="269" spans="2:18" x14ac:dyDescent="0.35">
      <c r="B269" s="57">
        <f t="shared" si="26"/>
        <v>0</v>
      </c>
      <c r="C269" s="79">
        <f t="shared" si="23"/>
        <v>0</v>
      </c>
      <c r="D269" s="80">
        <f t="shared" si="24"/>
        <v>0</v>
      </c>
      <c r="E269" s="87">
        <f t="shared" si="29"/>
        <v>0</v>
      </c>
      <c r="F269" s="115">
        <f t="shared" si="25"/>
        <v>0</v>
      </c>
      <c r="G269" s="115"/>
      <c r="H269" s="40">
        <f t="shared" si="27"/>
        <v>0</v>
      </c>
      <c r="I269" s="66">
        <f t="shared" si="28"/>
        <v>0</v>
      </c>
      <c r="J269" s="3"/>
      <c r="K269" s="3"/>
      <c r="O269" s="43"/>
      <c r="P269" s="2"/>
      <c r="Q269" s="43"/>
      <c r="R269" s="2"/>
    </row>
    <row r="270" spans="2:18" x14ac:dyDescent="0.35">
      <c r="B270" s="57">
        <f t="shared" si="26"/>
        <v>0</v>
      </c>
      <c r="C270" s="79">
        <f t="shared" si="23"/>
        <v>0</v>
      </c>
      <c r="D270" s="80">
        <f t="shared" si="24"/>
        <v>0</v>
      </c>
      <c r="E270" s="87">
        <f t="shared" si="29"/>
        <v>0</v>
      </c>
      <c r="F270" s="115">
        <f t="shared" si="25"/>
        <v>0</v>
      </c>
      <c r="G270" s="115"/>
      <c r="H270" s="40">
        <f t="shared" si="27"/>
        <v>0</v>
      </c>
      <c r="I270" s="66">
        <f t="shared" si="28"/>
        <v>0</v>
      </c>
      <c r="J270" s="3"/>
      <c r="K270" s="3"/>
      <c r="O270" s="43"/>
      <c r="P270" s="2"/>
      <c r="Q270" s="43"/>
      <c r="R270" s="2"/>
    </row>
    <row r="271" spans="2:18" x14ac:dyDescent="0.35">
      <c r="B271" s="57">
        <f t="shared" si="26"/>
        <v>0</v>
      </c>
      <c r="C271" s="79">
        <f t="shared" si="23"/>
        <v>0</v>
      </c>
      <c r="D271" s="80">
        <f t="shared" si="24"/>
        <v>0</v>
      </c>
      <c r="E271" s="87">
        <f t="shared" si="29"/>
        <v>0</v>
      </c>
      <c r="F271" s="115">
        <f t="shared" si="25"/>
        <v>0</v>
      </c>
      <c r="G271" s="115"/>
      <c r="H271" s="40">
        <f t="shared" si="27"/>
        <v>0</v>
      </c>
      <c r="I271" s="66">
        <f t="shared" si="28"/>
        <v>0</v>
      </c>
      <c r="J271" s="3"/>
      <c r="K271" s="3"/>
      <c r="O271" s="43"/>
      <c r="P271" s="2"/>
      <c r="Q271" s="43"/>
      <c r="R271" s="2"/>
    </row>
    <row r="272" spans="2:18" x14ac:dyDescent="0.35">
      <c r="B272" s="57">
        <f t="shared" si="26"/>
        <v>0</v>
      </c>
      <c r="C272" s="79">
        <f t="shared" si="23"/>
        <v>0</v>
      </c>
      <c r="D272" s="80">
        <f t="shared" si="24"/>
        <v>0</v>
      </c>
      <c r="E272" s="87">
        <f t="shared" si="29"/>
        <v>0</v>
      </c>
      <c r="F272" s="115">
        <f t="shared" si="25"/>
        <v>0</v>
      </c>
      <c r="G272" s="115"/>
      <c r="H272" s="40">
        <f t="shared" si="27"/>
        <v>0</v>
      </c>
      <c r="I272" s="66">
        <f t="shared" si="28"/>
        <v>0</v>
      </c>
      <c r="J272" s="3"/>
      <c r="K272" s="3"/>
      <c r="O272" s="43"/>
      <c r="P272" s="2"/>
      <c r="Q272" s="43"/>
      <c r="R272" s="2"/>
    </row>
    <row r="273" spans="2:18" x14ac:dyDescent="0.35">
      <c r="B273" s="57">
        <f t="shared" si="26"/>
        <v>0</v>
      </c>
      <c r="C273" s="79">
        <f t="shared" si="23"/>
        <v>0</v>
      </c>
      <c r="D273" s="80">
        <f t="shared" si="24"/>
        <v>0</v>
      </c>
      <c r="E273" s="87">
        <f t="shared" si="29"/>
        <v>0</v>
      </c>
      <c r="F273" s="115">
        <f t="shared" si="25"/>
        <v>0</v>
      </c>
      <c r="G273" s="115"/>
      <c r="H273" s="40">
        <f t="shared" si="27"/>
        <v>0</v>
      </c>
      <c r="I273" s="66">
        <f t="shared" si="28"/>
        <v>0</v>
      </c>
      <c r="J273" s="3"/>
      <c r="K273" s="3"/>
      <c r="O273" s="43"/>
      <c r="P273" s="2"/>
      <c r="Q273" s="43"/>
      <c r="R273" s="2"/>
    </row>
    <row r="274" spans="2:18" x14ac:dyDescent="0.35">
      <c r="B274" s="57">
        <f t="shared" si="26"/>
        <v>0</v>
      </c>
      <c r="C274" s="79">
        <f t="shared" si="23"/>
        <v>0</v>
      </c>
      <c r="D274" s="80">
        <f t="shared" si="24"/>
        <v>0</v>
      </c>
      <c r="E274" s="87">
        <f t="shared" si="29"/>
        <v>0</v>
      </c>
      <c r="F274" s="115">
        <f t="shared" si="25"/>
        <v>0</v>
      </c>
      <c r="G274" s="115"/>
      <c r="H274" s="40">
        <f t="shared" si="27"/>
        <v>0</v>
      </c>
      <c r="I274" s="66">
        <f t="shared" si="28"/>
        <v>0</v>
      </c>
      <c r="J274" s="3"/>
      <c r="K274" s="3"/>
      <c r="O274" s="43"/>
      <c r="P274" s="2"/>
      <c r="Q274" s="43"/>
      <c r="R274" s="2"/>
    </row>
    <row r="275" spans="2:18" x14ac:dyDescent="0.35">
      <c r="B275" s="57">
        <f t="shared" si="26"/>
        <v>0</v>
      </c>
      <c r="C275" s="79">
        <f t="shared" si="23"/>
        <v>0</v>
      </c>
      <c r="D275" s="80">
        <f t="shared" si="24"/>
        <v>0</v>
      </c>
      <c r="E275" s="87">
        <f t="shared" si="29"/>
        <v>0</v>
      </c>
      <c r="F275" s="115">
        <f t="shared" si="25"/>
        <v>0</v>
      </c>
      <c r="G275" s="115"/>
      <c r="H275" s="40">
        <f t="shared" si="27"/>
        <v>0</v>
      </c>
      <c r="I275" s="66">
        <f t="shared" si="28"/>
        <v>0</v>
      </c>
      <c r="J275" s="3"/>
      <c r="K275" s="3"/>
      <c r="O275" s="43"/>
      <c r="P275" s="2"/>
      <c r="Q275" s="43"/>
      <c r="R275" s="2"/>
    </row>
    <row r="276" spans="2:18" x14ac:dyDescent="0.35">
      <c r="B276" s="57">
        <f t="shared" si="26"/>
        <v>0</v>
      </c>
      <c r="C276" s="79">
        <f t="shared" si="23"/>
        <v>0</v>
      </c>
      <c r="D276" s="80">
        <f t="shared" si="24"/>
        <v>0</v>
      </c>
      <c r="E276" s="87">
        <f t="shared" si="29"/>
        <v>0</v>
      </c>
      <c r="F276" s="115">
        <f t="shared" si="25"/>
        <v>0</v>
      </c>
      <c r="G276" s="115"/>
      <c r="H276" s="40">
        <f t="shared" si="27"/>
        <v>0</v>
      </c>
      <c r="I276" s="66">
        <f t="shared" si="28"/>
        <v>0</v>
      </c>
      <c r="J276" s="3"/>
      <c r="K276" s="3"/>
      <c r="O276" s="43"/>
      <c r="P276" s="2"/>
      <c r="Q276" s="43"/>
      <c r="R276" s="2"/>
    </row>
    <row r="277" spans="2:18" x14ac:dyDescent="0.35">
      <c r="B277" s="57">
        <f t="shared" si="26"/>
        <v>0</v>
      </c>
      <c r="C277" s="79">
        <f t="shared" si="23"/>
        <v>0</v>
      </c>
      <c r="D277" s="80">
        <f t="shared" si="24"/>
        <v>0</v>
      </c>
      <c r="E277" s="87">
        <f t="shared" si="29"/>
        <v>0</v>
      </c>
      <c r="F277" s="115">
        <f t="shared" si="25"/>
        <v>0</v>
      </c>
      <c r="G277" s="115"/>
      <c r="H277" s="40">
        <f t="shared" si="27"/>
        <v>0</v>
      </c>
      <c r="I277" s="66">
        <f t="shared" si="28"/>
        <v>0</v>
      </c>
      <c r="J277" s="3"/>
      <c r="K277" s="3"/>
      <c r="O277" s="43"/>
      <c r="P277" s="2"/>
      <c r="Q277" s="43"/>
      <c r="R277" s="2"/>
    </row>
    <row r="278" spans="2:18" x14ac:dyDescent="0.35">
      <c r="B278" s="57">
        <f t="shared" si="26"/>
        <v>0</v>
      </c>
      <c r="C278" s="79">
        <f t="shared" ref="C278:C341" si="30">IF($E$8="SC-44",     IF(B278=1117+$E$15,    0.0015,       IF(B278=1091.6+$E$15,   0.0043,        IF(B278=1066.2+$E$15,    0.0088,       IF(B278=1040.8+$E$15,   0.0126,        IF(B278=1015.4+$E$15,   0.0186,        IF(B278=990+$E$15,   0.0267,       IF(B278=964.6+$E$15,    0.0322,      IF(B278=939.2+$E$15,   0.0365,        IF(B278=913.8+$E$15,    0.0403,         IF(B278=888.4+$E$15,    0.0438,       IF(B278=863+$E$15,    0.0468,        IF(B278=837.6+$E$15,    0.0501,       IF(B278=812.2+$E$15,    0.0526,       IF(B278=786.8+$E$15,    0.0549,      IF(B278=761.4+$E$15,    0.0569,        IF(B278=736+$E$15,    0.0586,         IF(B278=710.6+$E$15,    0.0604,       IF(B278=685.2+$E$15,   0.0619,        IF(B278=659.8+$E$15,    0.0634,       IF(B278=634.4+$E$15,   0.0649,       IF(B278=609+$E$15,    0.0664,      IF(B278=583.6+$E$15,    0.0679,        IF(B278=558.2+$E$15,    0.0689,        IF(B278=532.8+$E$15,    0.0705,        IF(B278=507.4+$E$15,    0.0715,        IF(B278=482+$E$15,    0.0722,       IF(B278=456.6+$E$15,     0.0735,       IF(B278=431.2+$E$15,     0.0742,      IF(B278=405.8+$E$15,     0.075,        IF(B278=380.4+$E$15,   0.0757,        IF(B278=355+$E$15,    0.0767,      IF(B278=329.6+$E$15,     0.0773,        IF(B278=304.2+$E$15,    0.0783,       IF(B278=278.8+$E$15,     0.0788,       IF(B278=253.4+$E$15,    0.0795,      IF(B278=228+$E$15,   0.0803,        IF(B278=202.6+$E$15,     0.081,        IF(B278=177.2+$E$15,     0.0815,      IF(B278=151.8+$E$15,     0.0825,        IF(B278=126.4+$E$15,    0.0878,       IF(B278=101+$E$15,     0.081,        IF(B278=75.6+$E$15,     0.0868,       IF(B278=50.2+$E$15,     0.0886,        IF(B278=24.8+$E$15,     0.0906,        0)))))))))))))))))))))))))))))))))))))))))))),                                                                                                                                 IF($E$8="SC-34W",     IF(B278=863+$E$15,       0.0124,      IF(B278=837.6+$E$15,      0.0148,      IF(B278=812.2+$E$15,        0.0226,        IF(B278=786.8+$E$15,       0.0301,      IF(B278=761.4+$E$15,    0.035,     IF(B278=736+$E$15,    0.0391,     IF(B278=710.6+$E$15,    0.0427,    IF(B278=685.2+$E$15,   0.0459,     IF(B278=659.8+$E$15,  0.0486,      IF(B278=634.4+$E$15,   0.0512,     IF(B278=609+$E$15,   0.0534,     IF(B278=583.6+$E$15,   0.0553,     IF(B278=558.2+$E$15,   0.0573,    IF(B278=532.8+$E$15,       0.0592,    IF(B278=507.4+$E$15,   0.0607,   IF(B278=482+$E$15,  0.0621,    IF(B278=456.6+$E$15,   0.0636,    IF(B278=431.2+$E$15,   0.0651,    IF(B278=405.8+$E$15,   0.066,      IF(B278=380.4+$E$15,   0.067,    IF(B278=355+$E$15,   0.068,    IF(B278=329.6+$E$15,   0.0692,     IF(B278=304.2+$E$15,    0.0699,   IF(B278=278.8+$E$15,   0.0706,    IF(B278=253.4+$E$15,     0.0714,     IF(B278=228+$E$15,    0.0723,     IF(B278=202.6+$E$15,     0.0731,     IF(B278=177.2+$E$15,    0.0736,    IF(B278=151.8+$E$15,    0.0745,    IF(B278=126.4+$E$15,    0.075,     IF(B278=101+$E$15,    0.0755,     IF(B278=75.6+$E$15,     0.0765,        IF(B278=50.2+$E$15,     0.0779,        IF(B278=24.8+$E$15,    0.0777,        0)))))))))))))))))))))))))))))))))),                                                                                                                                                                      IF($E$8="SC-34E",      IF(B278=863+$E$15,    0.0127,         IF(B278=837.6+$E$15,    0.0154,         IF(B278=812.2+$E$15,    0.0235,           IF(B278=786.8+$E$15,   0.0314,      IF(B278=761.4+$E$15,    0.0365,     IF(B278=736+$E$15,    0.0408,     IF(B278=710.6+$E$15,    0.0446,    IF(B278=685.2+$E$15,   0.0478,     IF(B278=659.8+$E$15,  0.0506,      IF(B278=634.4+$E$15,   0.0534,     IF(B278=609+$E$15,   0.0557,     IF(B278=583.6+$E$15,   0.0577,     IF(B278=558.2+$E$15,   0.0597,    IF(B278=532.8+$E$15,       0.0618,    IF(B278=507.4+$E$15,   0.0633,   IF(B278=482+$E$15,  0.0648,    IF(B278=456.6+$E$15,   0.0663,    IF(B278=431.2+$E$15,   0.0678,    IF(B278=405.8+$E$15,   0.0689,      IF(B278=380.4+$E$15,   0.0699,    IF(B278=355+$E$15,   0.0709,    IF(B278=329.6+$E$15,   0.0721,     IF(B278=304.2+$E$15,    0.0729,   IF(B278=278.8+$E$15,   0.0737,    IF(B278=253.4+$E$15,     0.0744,     IF(B278=228+$E$15,    0.0754,     IF(B278=202.6+$E$15,     0.0762,     IF(B278=177.2+$E$15,    0.0767,    IF(B278=151.8+$E$15,    0.0777,    IF(B278=126.4+$E$15,    0.0782,     IF(B278=101+$E$15,    0.0787,     IF(B278=75.6+$E$15,     0.0797,        IF(B278=50.2+$E$15,     0.0813,        IF(B278=24.8+$E$15,    0.081,        0)))))))))))))))))))))))))))))))))),                                                                                                                   IF(B278=456.6+$E$15,   0.0017,    IF(B278=431.2+$E$15,   0.0066,    IF(B278=405.8+$E$15,   0.0122,      IF(B278=380.4+$E$15,   0.02,    IF(B278=355+$E$15,   0.0256,    IF(B278=329.6+$E$15,   0.0297,     IF(B278=304.2+$E$15,    0.0328,   IF(B278=278.8+$E$15,   0.0354,    IF(B278=253.4+$E$15,     0.0374,     IF(B278=228+$E$15,    0.0393,     IF(B278=202.6+$E$15,     0.0408,     IF(B278=177.2+$E$15,    0.0422,    IF(B278=151.8+$E$15,    0.0434,    IF(B278=126.4+$E$15,    0.0446,     IF(B278=101+$E$15,    0.0458,     IF(B278=75.6+$E$15,     0.0472,        IF(B278=50.2+$E$15,     0.0485,        IF(B278=24.8+$E$15,    0.0514,        0)))))))))))))))))))))</f>
        <v>0</v>
      </c>
      <c r="D278" s="80">
        <f t="shared" ref="D278:D341" si="31">IF($B278&gt;0,$C278*$E$11,0)</f>
        <v>0</v>
      </c>
      <c r="E278" s="87">
        <f t="shared" si="29"/>
        <v>0</v>
      </c>
      <c r="F278" s="115">
        <f t="shared" ref="F278:F341" si="32">$E278+$D278</f>
        <v>0</v>
      </c>
      <c r="G278" s="115"/>
      <c r="H278" s="40">
        <f t="shared" si="27"/>
        <v>0</v>
      </c>
      <c r="I278" s="66">
        <f t="shared" si="28"/>
        <v>0</v>
      </c>
      <c r="J278" s="3"/>
      <c r="K278" s="3"/>
      <c r="O278" s="43"/>
      <c r="P278" s="2"/>
      <c r="Q278" s="43"/>
      <c r="R278" s="2"/>
    </row>
    <row r="279" spans="2:18" x14ac:dyDescent="0.35">
      <c r="B279" s="57">
        <f t="shared" ref="B279:B342" si="33">IF($B278&gt;($P$10+$E$15+25.4),$B278-25.4,IF(AND($B278&gt;($P$10+$E$15),$B278&lt;=($P$10+$E$15+25.4)),($P$10+$E$15),IF(AND($B278&lt;=($P$10+$E$15),$B278&gt;($E$15+25.4)),$B278-25.4,IF(AND($B278&gt;$E$15,$B278&lt;=($E$15+25.4)),$E$15,IF(AND($B278&gt;25.4,$B278&lt;=$E$15),$B278-25.4,0)))))</f>
        <v>0</v>
      </c>
      <c r="C279" s="79">
        <f t="shared" si="30"/>
        <v>0</v>
      </c>
      <c r="D279" s="80">
        <f t="shared" si="31"/>
        <v>0</v>
      </c>
      <c r="E279" s="87">
        <f t="shared" si="29"/>
        <v>0</v>
      </c>
      <c r="F279" s="115">
        <f t="shared" si="32"/>
        <v>0</v>
      </c>
      <c r="G279" s="115"/>
      <c r="H279" s="40">
        <f t="shared" ref="H279:H342" si="34">IF($H280&gt;0,H280+F279,F279)</f>
        <v>0</v>
      </c>
      <c r="I279" s="66">
        <f t="shared" si="28"/>
        <v>0</v>
      </c>
      <c r="J279" s="3"/>
      <c r="K279" s="3"/>
      <c r="O279" s="43"/>
      <c r="P279" s="2"/>
      <c r="Q279" s="43"/>
      <c r="R279" s="2"/>
    </row>
    <row r="280" spans="2:18" x14ac:dyDescent="0.35">
      <c r="B280" s="57">
        <f t="shared" si="33"/>
        <v>0</v>
      </c>
      <c r="C280" s="79">
        <f t="shared" si="30"/>
        <v>0</v>
      </c>
      <c r="D280" s="80">
        <f t="shared" si="31"/>
        <v>0</v>
      </c>
      <c r="E280" s="87">
        <f t="shared" si="29"/>
        <v>0</v>
      </c>
      <c r="F280" s="115">
        <f t="shared" si="32"/>
        <v>0</v>
      </c>
      <c r="G280" s="115"/>
      <c r="H280" s="40">
        <f t="shared" si="34"/>
        <v>0</v>
      </c>
      <c r="I280" s="66">
        <f t="shared" ref="I280:I343" si="35">IF($B280&gt;0,$E$13+($B280/1000),0)</f>
        <v>0</v>
      </c>
      <c r="J280" s="3"/>
      <c r="K280" s="3"/>
      <c r="O280" s="43"/>
      <c r="P280" s="2"/>
      <c r="Q280" s="43"/>
      <c r="R280" s="2"/>
    </row>
    <row r="281" spans="2:18" x14ac:dyDescent="0.35">
      <c r="B281" s="57">
        <f t="shared" si="33"/>
        <v>0</v>
      </c>
      <c r="C281" s="79">
        <f t="shared" si="30"/>
        <v>0</v>
      </c>
      <c r="D281" s="80">
        <f t="shared" si="31"/>
        <v>0</v>
      </c>
      <c r="E281" s="87">
        <f t="shared" si="29"/>
        <v>0</v>
      </c>
      <c r="F281" s="115">
        <f t="shared" si="32"/>
        <v>0</v>
      </c>
      <c r="G281" s="115"/>
      <c r="H281" s="40">
        <f t="shared" si="34"/>
        <v>0</v>
      </c>
      <c r="I281" s="66">
        <f t="shared" si="35"/>
        <v>0</v>
      </c>
      <c r="J281" s="3"/>
      <c r="K281" s="3"/>
      <c r="O281" s="43"/>
      <c r="P281" s="2"/>
      <c r="Q281" s="43"/>
      <c r="R281" s="2"/>
    </row>
    <row r="282" spans="2:18" x14ac:dyDescent="0.35">
      <c r="B282" s="57">
        <f t="shared" si="33"/>
        <v>0</v>
      </c>
      <c r="C282" s="79">
        <f t="shared" si="30"/>
        <v>0</v>
      </c>
      <c r="D282" s="80">
        <f t="shared" si="31"/>
        <v>0</v>
      </c>
      <c r="E282" s="87">
        <f t="shared" si="29"/>
        <v>0</v>
      </c>
      <c r="F282" s="115">
        <f t="shared" si="32"/>
        <v>0</v>
      </c>
      <c r="G282" s="115"/>
      <c r="H282" s="40">
        <f t="shared" si="34"/>
        <v>0</v>
      </c>
      <c r="I282" s="66">
        <f t="shared" si="35"/>
        <v>0</v>
      </c>
      <c r="J282" s="3"/>
      <c r="K282" s="3"/>
      <c r="O282" s="43"/>
      <c r="P282" s="2"/>
      <c r="Q282" s="43"/>
      <c r="R282" s="2"/>
    </row>
    <row r="283" spans="2:18" x14ac:dyDescent="0.35">
      <c r="B283" s="57">
        <f t="shared" si="33"/>
        <v>0</v>
      </c>
      <c r="C283" s="79">
        <f t="shared" si="30"/>
        <v>0</v>
      </c>
      <c r="D283" s="80">
        <f t="shared" si="31"/>
        <v>0</v>
      </c>
      <c r="E283" s="87">
        <f t="shared" si="29"/>
        <v>0</v>
      </c>
      <c r="F283" s="115">
        <f t="shared" si="32"/>
        <v>0</v>
      </c>
      <c r="G283" s="115"/>
      <c r="H283" s="40">
        <f t="shared" si="34"/>
        <v>0</v>
      </c>
      <c r="I283" s="66">
        <f t="shared" si="35"/>
        <v>0</v>
      </c>
      <c r="J283" s="3"/>
      <c r="K283" s="3"/>
      <c r="O283" s="43"/>
      <c r="P283" s="2"/>
      <c r="Q283" s="43"/>
      <c r="R283" s="2"/>
    </row>
    <row r="284" spans="2:18" x14ac:dyDescent="0.35">
      <c r="B284" s="57">
        <f t="shared" si="33"/>
        <v>0</v>
      </c>
      <c r="C284" s="79">
        <f t="shared" si="30"/>
        <v>0</v>
      </c>
      <c r="D284" s="80">
        <f t="shared" si="31"/>
        <v>0</v>
      </c>
      <c r="E284" s="87">
        <f t="shared" si="29"/>
        <v>0</v>
      </c>
      <c r="F284" s="115">
        <f t="shared" si="32"/>
        <v>0</v>
      </c>
      <c r="G284" s="115"/>
      <c r="H284" s="40">
        <f t="shared" si="34"/>
        <v>0</v>
      </c>
      <c r="I284" s="66">
        <f t="shared" si="35"/>
        <v>0</v>
      </c>
      <c r="J284" s="3"/>
      <c r="K284" s="3"/>
      <c r="O284" s="43"/>
      <c r="P284" s="2"/>
      <c r="Q284" s="43"/>
      <c r="R284" s="2"/>
    </row>
    <row r="285" spans="2:18" x14ac:dyDescent="0.35">
      <c r="B285" s="57">
        <f t="shared" si="33"/>
        <v>0</v>
      </c>
      <c r="C285" s="79">
        <f t="shared" si="30"/>
        <v>0</v>
      </c>
      <c r="D285" s="80">
        <f t="shared" si="31"/>
        <v>0</v>
      </c>
      <c r="E285" s="87">
        <f t="shared" si="29"/>
        <v>0</v>
      </c>
      <c r="F285" s="115">
        <f t="shared" si="32"/>
        <v>0</v>
      </c>
      <c r="G285" s="115"/>
      <c r="H285" s="40">
        <f t="shared" si="34"/>
        <v>0</v>
      </c>
      <c r="I285" s="66">
        <f t="shared" si="35"/>
        <v>0</v>
      </c>
      <c r="J285" s="3"/>
      <c r="K285" s="3"/>
      <c r="O285" s="43"/>
      <c r="P285" s="2"/>
      <c r="Q285" s="43"/>
      <c r="R285" s="2"/>
    </row>
    <row r="286" spans="2:18" x14ac:dyDescent="0.35">
      <c r="B286" s="57">
        <f t="shared" si="33"/>
        <v>0</v>
      </c>
      <c r="C286" s="79">
        <f t="shared" si="30"/>
        <v>0</v>
      </c>
      <c r="D286" s="80">
        <f t="shared" si="31"/>
        <v>0</v>
      </c>
      <c r="E286" s="87">
        <f t="shared" si="29"/>
        <v>0</v>
      </c>
      <c r="F286" s="115">
        <f t="shared" si="32"/>
        <v>0</v>
      </c>
      <c r="G286" s="115"/>
      <c r="H286" s="40">
        <f t="shared" si="34"/>
        <v>0</v>
      </c>
      <c r="I286" s="66">
        <f t="shared" si="35"/>
        <v>0</v>
      </c>
      <c r="J286" s="3"/>
      <c r="K286" s="3"/>
      <c r="O286" s="43"/>
      <c r="P286" s="2"/>
      <c r="Q286" s="43"/>
      <c r="R286" s="2"/>
    </row>
    <row r="287" spans="2:18" x14ac:dyDescent="0.35">
      <c r="B287" s="57">
        <f t="shared" si="33"/>
        <v>0</v>
      </c>
      <c r="C287" s="79">
        <f t="shared" si="30"/>
        <v>0</v>
      </c>
      <c r="D287" s="80">
        <f t="shared" si="31"/>
        <v>0</v>
      </c>
      <c r="E287" s="87">
        <f t="shared" si="29"/>
        <v>0</v>
      </c>
      <c r="F287" s="115">
        <f t="shared" si="32"/>
        <v>0</v>
      </c>
      <c r="G287" s="115"/>
      <c r="H287" s="40">
        <f t="shared" si="34"/>
        <v>0</v>
      </c>
      <c r="I287" s="66">
        <f t="shared" si="35"/>
        <v>0</v>
      </c>
      <c r="J287" s="3"/>
      <c r="K287" s="3"/>
      <c r="O287" s="43"/>
      <c r="P287" s="2"/>
      <c r="Q287" s="43"/>
      <c r="R287" s="2"/>
    </row>
    <row r="288" spans="2:18" x14ac:dyDescent="0.35">
      <c r="B288" s="57">
        <f t="shared" si="33"/>
        <v>0</v>
      </c>
      <c r="C288" s="79">
        <f t="shared" si="30"/>
        <v>0</v>
      </c>
      <c r="D288" s="80">
        <f t="shared" si="31"/>
        <v>0</v>
      </c>
      <c r="E288" s="87">
        <f t="shared" si="29"/>
        <v>0</v>
      </c>
      <c r="F288" s="115">
        <f t="shared" si="32"/>
        <v>0</v>
      </c>
      <c r="G288" s="115"/>
      <c r="H288" s="40">
        <f t="shared" si="34"/>
        <v>0</v>
      </c>
      <c r="I288" s="66">
        <f t="shared" si="35"/>
        <v>0</v>
      </c>
      <c r="J288" s="3"/>
      <c r="K288" s="3"/>
      <c r="O288" s="43"/>
      <c r="P288" s="2"/>
      <c r="Q288" s="43"/>
      <c r="R288" s="2"/>
    </row>
    <row r="289" spans="2:18" x14ac:dyDescent="0.35">
      <c r="B289" s="57">
        <f t="shared" si="33"/>
        <v>0</v>
      </c>
      <c r="C289" s="79">
        <f t="shared" si="30"/>
        <v>0</v>
      </c>
      <c r="D289" s="80">
        <f t="shared" si="31"/>
        <v>0</v>
      </c>
      <c r="E289" s="87">
        <f t="shared" si="29"/>
        <v>0</v>
      </c>
      <c r="F289" s="115">
        <f t="shared" si="32"/>
        <v>0</v>
      </c>
      <c r="G289" s="115"/>
      <c r="H289" s="40">
        <f t="shared" si="34"/>
        <v>0</v>
      </c>
      <c r="I289" s="66">
        <f t="shared" si="35"/>
        <v>0</v>
      </c>
      <c r="J289" s="3"/>
      <c r="K289" s="3"/>
      <c r="O289" s="43"/>
      <c r="P289" s="2"/>
      <c r="Q289" s="43"/>
      <c r="R289" s="2"/>
    </row>
    <row r="290" spans="2:18" x14ac:dyDescent="0.35">
      <c r="B290" s="57">
        <f t="shared" si="33"/>
        <v>0</v>
      </c>
      <c r="C290" s="79">
        <f t="shared" si="30"/>
        <v>0</v>
      </c>
      <c r="D290" s="80">
        <f t="shared" si="31"/>
        <v>0</v>
      </c>
      <c r="E290" s="87">
        <f t="shared" si="29"/>
        <v>0</v>
      </c>
      <c r="F290" s="115">
        <f t="shared" si="32"/>
        <v>0</v>
      </c>
      <c r="G290" s="115"/>
      <c r="H290" s="40">
        <f t="shared" si="34"/>
        <v>0</v>
      </c>
      <c r="I290" s="66">
        <f t="shared" si="35"/>
        <v>0</v>
      </c>
      <c r="J290" s="3"/>
      <c r="K290" s="3"/>
      <c r="O290" s="43"/>
      <c r="P290" s="2"/>
      <c r="Q290" s="43"/>
      <c r="R290" s="2"/>
    </row>
    <row r="291" spans="2:18" x14ac:dyDescent="0.35">
      <c r="B291" s="57">
        <f t="shared" si="33"/>
        <v>0</v>
      </c>
      <c r="C291" s="79">
        <f t="shared" si="30"/>
        <v>0</v>
      </c>
      <c r="D291" s="80">
        <f t="shared" si="31"/>
        <v>0</v>
      </c>
      <c r="E291" s="87">
        <f t="shared" si="29"/>
        <v>0</v>
      </c>
      <c r="F291" s="115">
        <f t="shared" si="32"/>
        <v>0</v>
      </c>
      <c r="G291" s="115"/>
      <c r="H291" s="40">
        <f t="shared" si="34"/>
        <v>0</v>
      </c>
      <c r="I291" s="66">
        <f t="shared" si="35"/>
        <v>0</v>
      </c>
      <c r="J291" s="3"/>
      <c r="K291" s="3"/>
      <c r="O291" s="43"/>
      <c r="P291" s="2"/>
      <c r="Q291" s="43"/>
      <c r="R291" s="2"/>
    </row>
    <row r="292" spans="2:18" x14ac:dyDescent="0.35">
      <c r="B292" s="57">
        <f t="shared" si="33"/>
        <v>0</v>
      </c>
      <c r="C292" s="79">
        <f t="shared" si="30"/>
        <v>0</v>
      </c>
      <c r="D292" s="80">
        <f t="shared" si="31"/>
        <v>0</v>
      </c>
      <c r="E292" s="87">
        <f t="shared" si="29"/>
        <v>0</v>
      </c>
      <c r="F292" s="115">
        <f t="shared" si="32"/>
        <v>0</v>
      </c>
      <c r="G292" s="115"/>
      <c r="H292" s="40">
        <f t="shared" si="34"/>
        <v>0</v>
      </c>
      <c r="I292" s="66">
        <f t="shared" si="35"/>
        <v>0</v>
      </c>
      <c r="J292" s="3"/>
      <c r="K292" s="3"/>
      <c r="O292" s="43"/>
      <c r="P292" s="2"/>
      <c r="Q292" s="43"/>
      <c r="R292" s="2"/>
    </row>
    <row r="293" spans="2:18" x14ac:dyDescent="0.35">
      <c r="B293" s="57">
        <f t="shared" si="33"/>
        <v>0</v>
      </c>
      <c r="C293" s="79">
        <f t="shared" si="30"/>
        <v>0</v>
      </c>
      <c r="D293" s="80">
        <f t="shared" si="31"/>
        <v>0</v>
      </c>
      <c r="E293" s="87">
        <f t="shared" si="29"/>
        <v>0</v>
      </c>
      <c r="F293" s="115">
        <f t="shared" si="32"/>
        <v>0</v>
      </c>
      <c r="G293" s="115"/>
      <c r="H293" s="40">
        <f t="shared" si="34"/>
        <v>0</v>
      </c>
      <c r="I293" s="66">
        <f t="shared" si="35"/>
        <v>0</v>
      </c>
      <c r="J293" s="3"/>
      <c r="K293" s="3"/>
      <c r="O293" s="43"/>
      <c r="P293" s="2"/>
      <c r="Q293" s="43"/>
      <c r="R293" s="2"/>
    </row>
    <row r="294" spans="2:18" x14ac:dyDescent="0.35">
      <c r="B294" s="57">
        <f t="shared" si="33"/>
        <v>0</v>
      </c>
      <c r="C294" s="79">
        <f t="shared" si="30"/>
        <v>0</v>
      </c>
      <c r="D294" s="80">
        <f t="shared" si="31"/>
        <v>0</v>
      </c>
      <c r="E294" s="87">
        <f t="shared" si="29"/>
        <v>0</v>
      </c>
      <c r="F294" s="115">
        <f t="shared" si="32"/>
        <v>0</v>
      </c>
      <c r="G294" s="115"/>
      <c r="H294" s="40">
        <f t="shared" si="34"/>
        <v>0</v>
      </c>
      <c r="I294" s="66">
        <f t="shared" si="35"/>
        <v>0</v>
      </c>
      <c r="J294" s="3"/>
      <c r="K294" s="3"/>
      <c r="O294" s="43"/>
      <c r="P294" s="2"/>
      <c r="Q294" s="43"/>
      <c r="R294" s="2"/>
    </row>
    <row r="295" spans="2:18" x14ac:dyDescent="0.35">
      <c r="B295" s="57">
        <f t="shared" si="33"/>
        <v>0</v>
      </c>
      <c r="C295" s="79">
        <f t="shared" si="30"/>
        <v>0</v>
      </c>
      <c r="D295" s="80">
        <f t="shared" si="31"/>
        <v>0</v>
      </c>
      <c r="E295" s="87">
        <f t="shared" si="29"/>
        <v>0</v>
      </c>
      <c r="F295" s="115">
        <f t="shared" si="32"/>
        <v>0</v>
      </c>
      <c r="G295" s="115"/>
      <c r="H295" s="40">
        <f t="shared" si="34"/>
        <v>0</v>
      </c>
      <c r="I295" s="66">
        <f t="shared" si="35"/>
        <v>0</v>
      </c>
      <c r="J295" s="3"/>
      <c r="K295" s="3"/>
      <c r="O295" s="43"/>
      <c r="P295" s="2"/>
      <c r="Q295" s="43"/>
      <c r="R295" s="2"/>
    </row>
    <row r="296" spans="2:18" x14ac:dyDescent="0.35">
      <c r="B296" s="57">
        <f t="shared" si="33"/>
        <v>0</v>
      </c>
      <c r="C296" s="79">
        <f t="shared" si="30"/>
        <v>0</v>
      </c>
      <c r="D296" s="80">
        <f t="shared" si="31"/>
        <v>0</v>
      </c>
      <c r="E296" s="87">
        <f t="shared" si="29"/>
        <v>0</v>
      </c>
      <c r="F296" s="115">
        <f t="shared" si="32"/>
        <v>0</v>
      </c>
      <c r="G296" s="115"/>
      <c r="H296" s="40">
        <f t="shared" si="34"/>
        <v>0</v>
      </c>
      <c r="I296" s="66">
        <f t="shared" si="35"/>
        <v>0</v>
      </c>
      <c r="J296" s="3"/>
      <c r="K296" s="3"/>
      <c r="O296" s="43"/>
      <c r="P296" s="2"/>
      <c r="Q296" s="43"/>
      <c r="R296" s="2"/>
    </row>
    <row r="297" spans="2:18" x14ac:dyDescent="0.35">
      <c r="B297" s="57">
        <f t="shared" si="33"/>
        <v>0</v>
      </c>
      <c r="C297" s="79">
        <f t="shared" si="30"/>
        <v>0</v>
      </c>
      <c r="D297" s="80">
        <f t="shared" si="31"/>
        <v>0</v>
      </c>
      <c r="E297" s="87">
        <f t="shared" si="29"/>
        <v>0</v>
      </c>
      <c r="F297" s="115">
        <f t="shared" si="32"/>
        <v>0</v>
      </c>
      <c r="G297" s="115"/>
      <c r="H297" s="40">
        <f t="shared" si="34"/>
        <v>0</v>
      </c>
      <c r="I297" s="66">
        <f t="shared" si="35"/>
        <v>0</v>
      </c>
      <c r="J297" s="3"/>
      <c r="K297" s="3"/>
      <c r="O297" s="43"/>
      <c r="P297" s="2"/>
      <c r="Q297" s="43"/>
      <c r="R297" s="2"/>
    </row>
    <row r="298" spans="2:18" x14ac:dyDescent="0.35">
      <c r="B298" s="57">
        <f t="shared" si="33"/>
        <v>0</v>
      </c>
      <c r="C298" s="79">
        <f t="shared" si="30"/>
        <v>0</v>
      </c>
      <c r="D298" s="80">
        <f t="shared" si="31"/>
        <v>0</v>
      </c>
      <c r="E298" s="87">
        <f t="shared" si="29"/>
        <v>0</v>
      </c>
      <c r="F298" s="115">
        <f t="shared" si="32"/>
        <v>0</v>
      </c>
      <c r="G298" s="115"/>
      <c r="H298" s="40">
        <f t="shared" si="34"/>
        <v>0</v>
      </c>
      <c r="I298" s="66">
        <f t="shared" si="35"/>
        <v>0</v>
      </c>
      <c r="J298" s="3"/>
      <c r="K298" s="3"/>
      <c r="O298" s="43"/>
      <c r="P298" s="2"/>
      <c r="Q298" s="43"/>
      <c r="R298" s="2"/>
    </row>
    <row r="299" spans="2:18" x14ac:dyDescent="0.35">
      <c r="B299" s="57">
        <f t="shared" si="33"/>
        <v>0</v>
      </c>
      <c r="C299" s="79">
        <f t="shared" si="30"/>
        <v>0</v>
      </c>
      <c r="D299" s="80">
        <f t="shared" si="31"/>
        <v>0</v>
      </c>
      <c r="E299" s="87">
        <f t="shared" si="29"/>
        <v>0</v>
      </c>
      <c r="F299" s="115">
        <f t="shared" si="32"/>
        <v>0</v>
      </c>
      <c r="G299" s="115"/>
      <c r="H299" s="40">
        <f t="shared" si="34"/>
        <v>0</v>
      </c>
      <c r="I299" s="66">
        <f t="shared" si="35"/>
        <v>0</v>
      </c>
      <c r="J299" s="3"/>
      <c r="K299" s="3"/>
      <c r="O299" s="43"/>
      <c r="P299" s="2"/>
      <c r="Q299" s="43"/>
      <c r="R299" s="2"/>
    </row>
    <row r="300" spans="2:18" x14ac:dyDescent="0.35">
      <c r="B300" s="57">
        <f t="shared" si="33"/>
        <v>0</v>
      </c>
      <c r="C300" s="79">
        <f t="shared" si="30"/>
        <v>0</v>
      </c>
      <c r="D300" s="80">
        <f t="shared" si="31"/>
        <v>0</v>
      </c>
      <c r="E300" s="87">
        <f t="shared" si="29"/>
        <v>0</v>
      </c>
      <c r="F300" s="115">
        <f t="shared" si="32"/>
        <v>0</v>
      </c>
      <c r="G300" s="115"/>
      <c r="H300" s="40">
        <f t="shared" si="34"/>
        <v>0</v>
      </c>
      <c r="I300" s="66">
        <f t="shared" si="35"/>
        <v>0</v>
      </c>
      <c r="J300" s="3"/>
      <c r="K300" s="3"/>
      <c r="O300" s="43"/>
      <c r="P300" s="2"/>
      <c r="Q300" s="43"/>
      <c r="R300" s="2"/>
    </row>
    <row r="301" spans="2:18" x14ac:dyDescent="0.35">
      <c r="B301" s="57">
        <f t="shared" si="33"/>
        <v>0</v>
      </c>
      <c r="C301" s="79">
        <f t="shared" si="30"/>
        <v>0</v>
      </c>
      <c r="D301" s="80">
        <f t="shared" si="31"/>
        <v>0</v>
      </c>
      <c r="E301" s="87">
        <f t="shared" si="29"/>
        <v>0</v>
      </c>
      <c r="F301" s="115">
        <f t="shared" si="32"/>
        <v>0</v>
      </c>
      <c r="G301" s="115"/>
      <c r="H301" s="40">
        <f t="shared" si="34"/>
        <v>0</v>
      </c>
      <c r="I301" s="66">
        <f t="shared" si="35"/>
        <v>0</v>
      </c>
      <c r="J301" s="3"/>
      <c r="K301" s="3"/>
      <c r="O301" s="43"/>
      <c r="P301" s="2"/>
      <c r="Q301" s="43"/>
      <c r="R301" s="2"/>
    </row>
    <row r="302" spans="2:18" x14ac:dyDescent="0.35">
      <c r="B302" s="57">
        <f t="shared" si="33"/>
        <v>0</v>
      </c>
      <c r="C302" s="79">
        <f t="shared" si="30"/>
        <v>0</v>
      </c>
      <c r="D302" s="80">
        <f t="shared" si="31"/>
        <v>0</v>
      </c>
      <c r="E302" s="87">
        <f t="shared" si="29"/>
        <v>0</v>
      </c>
      <c r="F302" s="115">
        <f t="shared" si="32"/>
        <v>0</v>
      </c>
      <c r="G302" s="115"/>
      <c r="H302" s="40">
        <f t="shared" si="34"/>
        <v>0</v>
      </c>
      <c r="I302" s="66">
        <f t="shared" si="35"/>
        <v>0</v>
      </c>
      <c r="J302" s="3"/>
      <c r="K302" s="3"/>
      <c r="O302" s="43"/>
      <c r="P302" s="2"/>
      <c r="Q302" s="43"/>
      <c r="R302" s="2"/>
    </row>
    <row r="303" spans="2:18" x14ac:dyDescent="0.35">
      <c r="B303" s="57">
        <f t="shared" si="33"/>
        <v>0</v>
      </c>
      <c r="C303" s="79">
        <f t="shared" si="30"/>
        <v>0</v>
      </c>
      <c r="D303" s="80">
        <f t="shared" si="31"/>
        <v>0</v>
      </c>
      <c r="E303" s="87">
        <f t="shared" si="29"/>
        <v>0</v>
      </c>
      <c r="F303" s="115">
        <f t="shared" si="32"/>
        <v>0</v>
      </c>
      <c r="G303" s="115"/>
      <c r="H303" s="40">
        <f t="shared" si="34"/>
        <v>0</v>
      </c>
      <c r="I303" s="66">
        <f t="shared" si="35"/>
        <v>0</v>
      </c>
      <c r="J303" s="3"/>
      <c r="K303" s="3"/>
      <c r="O303" s="43"/>
      <c r="P303" s="2"/>
      <c r="Q303" s="43"/>
      <c r="R303" s="2"/>
    </row>
    <row r="304" spans="2:18" x14ac:dyDescent="0.35">
      <c r="B304" s="57">
        <f t="shared" si="33"/>
        <v>0</v>
      </c>
      <c r="C304" s="79">
        <f t="shared" si="30"/>
        <v>0</v>
      </c>
      <c r="D304" s="80">
        <f t="shared" si="31"/>
        <v>0</v>
      </c>
      <c r="E304" s="87">
        <f t="shared" si="29"/>
        <v>0</v>
      </c>
      <c r="F304" s="115">
        <f t="shared" si="32"/>
        <v>0</v>
      </c>
      <c r="G304" s="115"/>
      <c r="H304" s="40">
        <f t="shared" si="34"/>
        <v>0</v>
      </c>
      <c r="I304" s="66">
        <f t="shared" si="35"/>
        <v>0</v>
      </c>
      <c r="J304" s="3"/>
      <c r="K304" s="3"/>
      <c r="O304" s="43"/>
      <c r="P304" s="2"/>
      <c r="Q304" s="43"/>
      <c r="R304" s="2"/>
    </row>
    <row r="305" spans="2:18" x14ac:dyDescent="0.35">
      <c r="B305" s="57">
        <f t="shared" si="33"/>
        <v>0</v>
      </c>
      <c r="C305" s="79">
        <f t="shared" si="30"/>
        <v>0</v>
      </c>
      <c r="D305" s="80">
        <f t="shared" si="31"/>
        <v>0</v>
      </c>
      <c r="E305" s="87">
        <f t="shared" si="29"/>
        <v>0</v>
      </c>
      <c r="F305" s="115">
        <f t="shared" si="32"/>
        <v>0</v>
      </c>
      <c r="G305" s="115"/>
      <c r="H305" s="40">
        <f t="shared" si="34"/>
        <v>0</v>
      </c>
      <c r="I305" s="66">
        <f t="shared" si="35"/>
        <v>0</v>
      </c>
      <c r="J305" s="3"/>
      <c r="K305" s="3"/>
      <c r="O305" s="43"/>
      <c r="P305" s="2"/>
      <c r="Q305" s="43"/>
      <c r="R305" s="2"/>
    </row>
    <row r="306" spans="2:18" x14ac:dyDescent="0.35">
      <c r="B306" s="57">
        <f t="shared" si="33"/>
        <v>0</v>
      </c>
      <c r="C306" s="79">
        <f t="shared" si="30"/>
        <v>0</v>
      </c>
      <c r="D306" s="80">
        <f t="shared" si="31"/>
        <v>0</v>
      </c>
      <c r="E306" s="87">
        <f t="shared" si="29"/>
        <v>0</v>
      </c>
      <c r="F306" s="115">
        <f t="shared" si="32"/>
        <v>0</v>
      </c>
      <c r="G306" s="115"/>
      <c r="H306" s="40">
        <f t="shared" si="34"/>
        <v>0</v>
      </c>
      <c r="I306" s="66">
        <f t="shared" si="35"/>
        <v>0</v>
      </c>
      <c r="J306" s="3"/>
      <c r="K306" s="3"/>
      <c r="O306" s="43"/>
      <c r="P306" s="2"/>
      <c r="Q306" s="43"/>
      <c r="R306" s="2"/>
    </row>
    <row r="307" spans="2:18" x14ac:dyDescent="0.35">
      <c r="B307" s="57">
        <f t="shared" si="33"/>
        <v>0</v>
      </c>
      <c r="C307" s="79">
        <f t="shared" si="30"/>
        <v>0</v>
      </c>
      <c r="D307" s="80">
        <f t="shared" si="31"/>
        <v>0</v>
      </c>
      <c r="E307" s="87">
        <f t="shared" si="29"/>
        <v>0</v>
      </c>
      <c r="F307" s="115">
        <f t="shared" si="32"/>
        <v>0</v>
      </c>
      <c r="G307" s="115"/>
      <c r="H307" s="40">
        <f t="shared" si="34"/>
        <v>0</v>
      </c>
      <c r="I307" s="66">
        <f t="shared" si="35"/>
        <v>0</v>
      </c>
      <c r="J307" s="3"/>
      <c r="K307" s="3"/>
      <c r="O307" s="43"/>
      <c r="P307" s="2"/>
      <c r="Q307" s="43"/>
      <c r="R307" s="2"/>
    </row>
    <row r="308" spans="2:18" x14ac:dyDescent="0.35">
      <c r="B308" s="57">
        <f t="shared" si="33"/>
        <v>0</v>
      </c>
      <c r="C308" s="79">
        <f t="shared" si="30"/>
        <v>0</v>
      </c>
      <c r="D308" s="80">
        <f t="shared" si="31"/>
        <v>0</v>
      </c>
      <c r="E308" s="87">
        <f t="shared" si="29"/>
        <v>0</v>
      </c>
      <c r="F308" s="115">
        <f t="shared" si="32"/>
        <v>0</v>
      </c>
      <c r="G308" s="115"/>
      <c r="H308" s="40">
        <f t="shared" si="34"/>
        <v>0</v>
      </c>
      <c r="I308" s="66">
        <f t="shared" si="35"/>
        <v>0</v>
      </c>
      <c r="J308" s="3"/>
      <c r="K308" s="3"/>
      <c r="O308" s="43"/>
      <c r="P308" s="2"/>
      <c r="Q308" s="43"/>
      <c r="R308" s="2"/>
    </row>
    <row r="309" spans="2:18" x14ac:dyDescent="0.35">
      <c r="B309" s="57">
        <f t="shared" si="33"/>
        <v>0</v>
      </c>
      <c r="C309" s="79">
        <f t="shared" si="30"/>
        <v>0</v>
      </c>
      <c r="D309" s="80">
        <f t="shared" si="31"/>
        <v>0</v>
      </c>
      <c r="E309" s="87">
        <f t="shared" si="29"/>
        <v>0</v>
      </c>
      <c r="F309" s="115">
        <f t="shared" si="32"/>
        <v>0</v>
      </c>
      <c r="G309" s="115"/>
      <c r="H309" s="40">
        <f t="shared" si="34"/>
        <v>0</v>
      </c>
      <c r="I309" s="66">
        <f t="shared" si="35"/>
        <v>0</v>
      </c>
      <c r="J309" s="3"/>
      <c r="K309" s="3"/>
      <c r="O309" s="43"/>
      <c r="P309" s="2"/>
      <c r="Q309" s="43"/>
      <c r="R309" s="2"/>
    </row>
    <row r="310" spans="2:18" x14ac:dyDescent="0.35">
      <c r="B310" s="57">
        <f t="shared" si="33"/>
        <v>0</v>
      </c>
      <c r="C310" s="79">
        <f t="shared" si="30"/>
        <v>0</v>
      </c>
      <c r="D310" s="80">
        <f t="shared" si="31"/>
        <v>0</v>
      </c>
      <c r="E310" s="87">
        <f t="shared" si="29"/>
        <v>0</v>
      </c>
      <c r="F310" s="115">
        <f t="shared" si="32"/>
        <v>0</v>
      </c>
      <c r="G310" s="115"/>
      <c r="H310" s="40">
        <f t="shared" si="34"/>
        <v>0</v>
      </c>
      <c r="I310" s="66">
        <f t="shared" si="35"/>
        <v>0</v>
      </c>
      <c r="J310" s="3"/>
      <c r="K310" s="3"/>
      <c r="O310" s="43"/>
      <c r="P310" s="2"/>
      <c r="Q310" s="43"/>
      <c r="R310" s="2"/>
    </row>
    <row r="311" spans="2:18" x14ac:dyDescent="0.35">
      <c r="B311" s="57">
        <f t="shared" si="33"/>
        <v>0</v>
      </c>
      <c r="C311" s="79">
        <f t="shared" si="30"/>
        <v>0</v>
      </c>
      <c r="D311" s="80">
        <f t="shared" si="31"/>
        <v>0</v>
      </c>
      <c r="E311" s="87">
        <f t="shared" ref="E311:E374" si="36">IF($H$16,      IF(OR($B311&gt;($E$15+$P$10),AND($B311&gt;0,$B311&lt;=$E$15)),  ((((((($P$11+$E$16)*(B311-B312)*$P$12)/1000000000)*$E$12))*$E$11)+((((((2*$P$13)-$E$16)*(B311-B312)*$P$12)/1000000000)*$E$12)*(ROUNDUP(($E$11/$E$17),0)))+((((2*$P$13)*(B311-B312)*((($P$11+$E$16)*$E$17)+((2*$P$13)-$E$16)))/1000000000)*$E$12)),                                   IF(AND($B311&gt;$E$15,$B311&lt;=($E$15+$P$10)),    (((((((($P$11+$E$16)*(B311-B312)*$P$12)/1000000000)-$C311)*$E$12))*$E$11)+((((((2*$P$13)-$E$16)*(B311-B312)*$P$12)/1000000000)*$E$12)*(ROUNDUP(($E$11/$E$17),0)))+((((2*$P$13)*(B311-B312)*((($P$11+$E$16)*$E$17)+((2*$P$13)-$E$16)))/1000000000)*$E$12)),                            0)),                                                                                                                                                                   IF(OR($B311&gt;($E$15+$P$10),AND($B311&gt;0,$B311&lt;=$E$15)),        ((((($P$11+$E$16)*(B311-B312)*$P$12)/1000000000)*$E$12))*$E$11,                     IF(AND($B311&gt;$E$15,$B311&lt;=($E$15+$P$10)),            (((((($P$11+$E$16)*(B311-B312)*$P$12)/1000000000)-$C311)*$E$12))*$E$11,                   0)))</f>
        <v>0</v>
      </c>
      <c r="F311" s="115">
        <f t="shared" si="32"/>
        <v>0</v>
      </c>
      <c r="G311" s="115"/>
      <c r="H311" s="40">
        <f t="shared" si="34"/>
        <v>0</v>
      </c>
      <c r="I311" s="66">
        <f t="shared" si="35"/>
        <v>0</v>
      </c>
      <c r="J311" s="3"/>
      <c r="K311" s="3"/>
      <c r="O311" s="43"/>
      <c r="P311" s="2"/>
      <c r="Q311" s="43"/>
      <c r="R311" s="2"/>
    </row>
    <row r="312" spans="2:18" x14ac:dyDescent="0.35">
      <c r="B312" s="57">
        <f t="shared" si="33"/>
        <v>0</v>
      </c>
      <c r="C312" s="79">
        <f t="shared" si="30"/>
        <v>0</v>
      </c>
      <c r="D312" s="80">
        <f t="shared" si="31"/>
        <v>0</v>
      </c>
      <c r="E312" s="87">
        <f t="shared" si="36"/>
        <v>0</v>
      </c>
      <c r="F312" s="115">
        <f t="shared" si="32"/>
        <v>0</v>
      </c>
      <c r="G312" s="115"/>
      <c r="H312" s="40">
        <f t="shared" si="34"/>
        <v>0</v>
      </c>
      <c r="I312" s="66">
        <f t="shared" si="35"/>
        <v>0</v>
      </c>
      <c r="J312" s="3"/>
      <c r="K312" s="3"/>
      <c r="O312" s="43"/>
      <c r="P312" s="2"/>
      <c r="Q312" s="43"/>
      <c r="R312" s="2"/>
    </row>
    <row r="313" spans="2:18" x14ac:dyDescent="0.35">
      <c r="B313" s="57">
        <f t="shared" si="33"/>
        <v>0</v>
      </c>
      <c r="C313" s="79">
        <f t="shared" si="30"/>
        <v>0</v>
      </c>
      <c r="D313" s="80">
        <f t="shared" si="31"/>
        <v>0</v>
      </c>
      <c r="E313" s="87">
        <f t="shared" si="36"/>
        <v>0</v>
      </c>
      <c r="F313" s="115">
        <f t="shared" si="32"/>
        <v>0</v>
      </c>
      <c r="G313" s="115"/>
      <c r="H313" s="40">
        <f t="shared" si="34"/>
        <v>0</v>
      </c>
      <c r="I313" s="66">
        <f t="shared" si="35"/>
        <v>0</v>
      </c>
      <c r="J313" s="3"/>
      <c r="K313" s="3"/>
      <c r="O313" s="43"/>
      <c r="P313" s="2"/>
      <c r="Q313" s="43"/>
      <c r="R313" s="2"/>
    </row>
    <row r="314" spans="2:18" x14ac:dyDescent="0.35">
      <c r="B314" s="57">
        <f t="shared" si="33"/>
        <v>0</v>
      </c>
      <c r="C314" s="79">
        <f t="shared" si="30"/>
        <v>0</v>
      </c>
      <c r="D314" s="80">
        <f t="shared" si="31"/>
        <v>0</v>
      </c>
      <c r="E314" s="87">
        <f t="shared" si="36"/>
        <v>0</v>
      </c>
      <c r="F314" s="115">
        <f t="shared" si="32"/>
        <v>0</v>
      </c>
      <c r="G314" s="115"/>
      <c r="H314" s="40">
        <f t="shared" si="34"/>
        <v>0</v>
      </c>
      <c r="I314" s="66">
        <f t="shared" si="35"/>
        <v>0</v>
      </c>
      <c r="J314" s="3"/>
      <c r="K314" s="3"/>
      <c r="O314" s="43"/>
      <c r="P314" s="2"/>
      <c r="Q314" s="43"/>
      <c r="R314" s="2"/>
    </row>
    <row r="315" spans="2:18" x14ac:dyDescent="0.35">
      <c r="B315" s="57">
        <f t="shared" si="33"/>
        <v>0</v>
      </c>
      <c r="C315" s="79">
        <f t="shared" si="30"/>
        <v>0</v>
      </c>
      <c r="D315" s="80">
        <f t="shared" si="31"/>
        <v>0</v>
      </c>
      <c r="E315" s="87">
        <f t="shared" si="36"/>
        <v>0</v>
      </c>
      <c r="F315" s="115">
        <f t="shared" si="32"/>
        <v>0</v>
      </c>
      <c r="G315" s="115"/>
      <c r="H315" s="40">
        <f t="shared" si="34"/>
        <v>0</v>
      </c>
      <c r="I315" s="66">
        <f t="shared" si="35"/>
        <v>0</v>
      </c>
      <c r="J315" s="3"/>
      <c r="K315" s="3"/>
      <c r="O315" s="43"/>
      <c r="P315" s="2"/>
      <c r="Q315" s="43"/>
      <c r="R315" s="2"/>
    </row>
    <row r="316" spans="2:18" x14ac:dyDescent="0.35">
      <c r="B316" s="57">
        <f t="shared" si="33"/>
        <v>0</v>
      </c>
      <c r="C316" s="79">
        <f t="shared" si="30"/>
        <v>0</v>
      </c>
      <c r="D316" s="80">
        <f t="shared" si="31"/>
        <v>0</v>
      </c>
      <c r="E316" s="87">
        <f t="shared" si="36"/>
        <v>0</v>
      </c>
      <c r="F316" s="115">
        <f t="shared" si="32"/>
        <v>0</v>
      </c>
      <c r="G316" s="115"/>
      <c r="H316" s="40">
        <f t="shared" si="34"/>
        <v>0</v>
      </c>
      <c r="I316" s="66">
        <f t="shared" si="35"/>
        <v>0</v>
      </c>
      <c r="J316" s="3"/>
      <c r="K316" s="3"/>
      <c r="O316" s="43"/>
      <c r="P316" s="2"/>
      <c r="Q316" s="43"/>
      <c r="R316" s="2"/>
    </row>
    <row r="317" spans="2:18" x14ac:dyDescent="0.35">
      <c r="B317" s="57">
        <f t="shared" si="33"/>
        <v>0</v>
      </c>
      <c r="C317" s="79">
        <f t="shared" si="30"/>
        <v>0</v>
      </c>
      <c r="D317" s="80">
        <f t="shared" si="31"/>
        <v>0</v>
      </c>
      <c r="E317" s="87">
        <f t="shared" si="36"/>
        <v>0</v>
      </c>
      <c r="F317" s="115">
        <f t="shared" si="32"/>
        <v>0</v>
      </c>
      <c r="G317" s="115"/>
      <c r="H317" s="40">
        <f t="shared" si="34"/>
        <v>0</v>
      </c>
      <c r="I317" s="66">
        <f t="shared" si="35"/>
        <v>0</v>
      </c>
      <c r="J317" s="3"/>
      <c r="K317" s="3"/>
      <c r="O317" s="43"/>
      <c r="P317" s="2"/>
      <c r="Q317" s="43"/>
      <c r="R317" s="2"/>
    </row>
    <row r="318" spans="2:18" x14ac:dyDescent="0.35">
      <c r="B318" s="57">
        <f t="shared" si="33"/>
        <v>0</v>
      </c>
      <c r="C318" s="79">
        <f t="shared" si="30"/>
        <v>0</v>
      </c>
      <c r="D318" s="80">
        <f t="shared" si="31"/>
        <v>0</v>
      </c>
      <c r="E318" s="87">
        <f t="shared" si="36"/>
        <v>0</v>
      </c>
      <c r="F318" s="115">
        <f t="shared" si="32"/>
        <v>0</v>
      </c>
      <c r="G318" s="115"/>
      <c r="H318" s="40">
        <f t="shared" si="34"/>
        <v>0</v>
      </c>
      <c r="I318" s="66">
        <f t="shared" si="35"/>
        <v>0</v>
      </c>
      <c r="J318" s="3"/>
      <c r="K318" s="3"/>
      <c r="O318" s="43"/>
      <c r="P318" s="2"/>
      <c r="Q318" s="43"/>
      <c r="R318" s="2"/>
    </row>
    <row r="319" spans="2:18" x14ac:dyDescent="0.35">
      <c r="B319" s="57">
        <f t="shared" si="33"/>
        <v>0</v>
      </c>
      <c r="C319" s="79">
        <f t="shared" si="30"/>
        <v>0</v>
      </c>
      <c r="D319" s="80">
        <f t="shared" si="31"/>
        <v>0</v>
      </c>
      <c r="E319" s="87">
        <f t="shared" si="36"/>
        <v>0</v>
      </c>
      <c r="F319" s="115">
        <f t="shared" si="32"/>
        <v>0</v>
      </c>
      <c r="G319" s="115"/>
      <c r="H319" s="40">
        <f t="shared" si="34"/>
        <v>0</v>
      </c>
      <c r="I319" s="66">
        <f t="shared" si="35"/>
        <v>0</v>
      </c>
      <c r="J319" s="3"/>
      <c r="K319" s="3"/>
      <c r="O319" s="43"/>
      <c r="P319" s="2"/>
      <c r="Q319" s="43"/>
      <c r="R319" s="2"/>
    </row>
    <row r="320" spans="2:18" x14ac:dyDescent="0.35">
      <c r="B320" s="57">
        <f t="shared" si="33"/>
        <v>0</v>
      </c>
      <c r="C320" s="79">
        <f t="shared" si="30"/>
        <v>0</v>
      </c>
      <c r="D320" s="80">
        <f t="shared" si="31"/>
        <v>0</v>
      </c>
      <c r="E320" s="87">
        <f t="shared" si="36"/>
        <v>0</v>
      </c>
      <c r="F320" s="115">
        <f t="shared" si="32"/>
        <v>0</v>
      </c>
      <c r="G320" s="115"/>
      <c r="H320" s="40">
        <f t="shared" si="34"/>
        <v>0</v>
      </c>
      <c r="I320" s="66">
        <f t="shared" si="35"/>
        <v>0</v>
      </c>
      <c r="J320" s="3"/>
      <c r="K320" s="3"/>
      <c r="O320" s="43"/>
      <c r="P320" s="2"/>
      <c r="Q320" s="43"/>
      <c r="R320" s="2"/>
    </row>
    <row r="321" spans="2:18" x14ac:dyDescent="0.35">
      <c r="B321" s="57">
        <f t="shared" si="33"/>
        <v>0</v>
      </c>
      <c r="C321" s="79">
        <f t="shared" si="30"/>
        <v>0</v>
      </c>
      <c r="D321" s="80">
        <f t="shared" si="31"/>
        <v>0</v>
      </c>
      <c r="E321" s="87">
        <f t="shared" si="36"/>
        <v>0</v>
      </c>
      <c r="F321" s="115">
        <f t="shared" si="32"/>
        <v>0</v>
      </c>
      <c r="G321" s="115"/>
      <c r="H321" s="40">
        <f t="shared" si="34"/>
        <v>0</v>
      </c>
      <c r="I321" s="66">
        <f t="shared" si="35"/>
        <v>0</v>
      </c>
      <c r="J321" s="3"/>
      <c r="K321" s="3"/>
      <c r="O321" s="43"/>
      <c r="P321" s="2"/>
      <c r="Q321" s="43"/>
      <c r="R321" s="2"/>
    </row>
    <row r="322" spans="2:18" x14ac:dyDescent="0.35">
      <c r="B322" s="57">
        <f t="shared" si="33"/>
        <v>0</v>
      </c>
      <c r="C322" s="79">
        <f t="shared" si="30"/>
        <v>0</v>
      </c>
      <c r="D322" s="80">
        <f t="shared" si="31"/>
        <v>0</v>
      </c>
      <c r="E322" s="87">
        <f t="shared" si="36"/>
        <v>0</v>
      </c>
      <c r="F322" s="115">
        <f t="shared" si="32"/>
        <v>0</v>
      </c>
      <c r="G322" s="115"/>
      <c r="H322" s="40">
        <f t="shared" si="34"/>
        <v>0</v>
      </c>
      <c r="I322" s="66">
        <f t="shared" si="35"/>
        <v>0</v>
      </c>
      <c r="J322" s="3"/>
      <c r="K322" s="3"/>
      <c r="O322" s="43"/>
      <c r="P322" s="2"/>
      <c r="Q322" s="43"/>
      <c r="R322" s="2"/>
    </row>
    <row r="323" spans="2:18" x14ac:dyDescent="0.35">
      <c r="B323" s="57">
        <f t="shared" si="33"/>
        <v>0</v>
      </c>
      <c r="C323" s="79">
        <f t="shared" si="30"/>
        <v>0</v>
      </c>
      <c r="D323" s="80">
        <f t="shared" si="31"/>
        <v>0</v>
      </c>
      <c r="E323" s="87">
        <f t="shared" si="36"/>
        <v>0</v>
      </c>
      <c r="F323" s="115">
        <f t="shared" si="32"/>
        <v>0</v>
      </c>
      <c r="G323" s="115"/>
      <c r="H323" s="40">
        <f t="shared" si="34"/>
        <v>0</v>
      </c>
      <c r="I323" s="66">
        <f t="shared" si="35"/>
        <v>0</v>
      </c>
      <c r="J323" s="3"/>
      <c r="K323" s="3"/>
      <c r="O323" s="43"/>
      <c r="P323" s="2"/>
      <c r="Q323" s="43"/>
      <c r="R323" s="2"/>
    </row>
    <row r="324" spans="2:18" x14ac:dyDescent="0.35">
      <c r="B324" s="57">
        <f t="shared" si="33"/>
        <v>0</v>
      </c>
      <c r="C324" s="79">
        <f t="shared" si="30"/>
        <v>0</v>
      </c>
      <c r="D324" s="80">
        <f t="shared" si="31"/>
        <v>0</v>
      </c>
      <c r="E324" s="87">
        <f t="shared" si="36"/>
        <v>0</v>
      </c>
      <c r="F324" s="115">
        <f t="shared" si="32"/>
        <v>0</v>
      </c>
      <c r="G324" s="115"/>
      <c r="H324" s="40">
        <f t="shared" si="34"/>
        <v>0</v>
      </c>
      <c r="I324" s="66">
        <f t="shared" si="35"/>
        <v>0</v>
      </c>
      <c r="J324" s="3"/>
      <c r="K324" s="3"/>
      <c r="O324" s="43"/>
      <c r="P324" s="2"/>
      <c r="Q324" s="43"/>
      <c r="R324" s="2"/>
    </row>
    <row r="325" spans="2:18" x14ac:dyDescent="0.35">
      <c r="B325" s="57">
        <f t="shared" si="33"/>
        <v>0</v>
      </c>
      <c r="C325" s="79">
        <f t="shared" si="30"/>
        <v>0</v>
      </c>
      <c r="D325" s="80">
        <f t="shared" si="31"/>
        <v>0</v>
      </c>
      <c r="E325" s="87">
        <f t="shared" si="36"/>
        <v>0</v>
      </c>
      <c r="F325" s="115">
        <f t="shared" si="32"/>
        <v>0</v>
      </c>
      <c r="G325" s="115"/>
      <c r="H325" s="40">
        <f t="shared" si="34"/>
        <v>0</v>
      </c>
      <c r="I325" s="66">
        <f t="shared" si="35"/>
        <v>0</v>
      </c>
      <c r="J325" s="3"/>
      <c r="K325" s="3"/>
      <c r="O325" s="43"/>
      <c r="P325" s="2"/>
      <c r="Q325" s="43"/>
      <c r="R325" s="2"/>
    </row>
    <row r="326" spans="2:18" x14ac:dyDescent="0.35">
      <c r="B326" s="57">
        <f t="shared" si="33"/>
        <v>0</v>
      </c>
      <c r="C326" s="79">
        <f t="shared" si="30"/>
        <v>0</v>
      </c>
      <c r="D326" s="80">
        <f t="shared" si="31"/>
        <v>0</v>
      </c>
      <c r="E326" s="87">
        <f t="shared" si="36"/>
        <v>0</v>
      </c>
      <c r="F326" s="115">
        <f t="shared" si="32"/>
        <v>0</v>
      </c>
      <c r="G326" s="115"/>
      <c r="H326" s="40">
        <f t="shared" si="34"/>
        <v>0</v>
      </c>
      <c r="I326" s="66">
        <f t="shared" si="35"/>
        <v>0</v>
      </c>
      <c r="J326" s="3"/>
      <c r="K326" s="3"/>
      <c r="O326" s="43"/>
      <c r="P326" s="2"/>
      <c r="Q326" s="43"/>
      <c r="R326" s="2"/>
    </row>
    <row r="327" spans="2:18" x14ac:dyDescent="0.35">
      <c r="B327" s="57">
        <f t="shared" si="33"/>
        <v>0</v>
      </c>
      <c r="C327" s="79">
        <f t="shared" si="30"/>
        <v>0</v>
      </c>
      <c r="D327" s="80">
        <f t="shared" si="31"/>
        <v>0</v>
      </c>
      <c r="E327" s="87">
        <f t="shared" si="36"/>
        <v>0</v>
      </c>
      <c r="F327" s="115">
        <f t="shared" si="32"/>
        <v>0</v>
      </c>
      <c r="G327" s="115"/>
      <c r="H327" s="40">
        <f t="shared" si="34"/>
        <v>0</v>
      </c>
      <c r="I327" s="66">
        <f t="shared" si="35"/>
        <v>0</v>
      </c>
      <c r="J327" s="3"/>
      <c r="K327" s="3"/>
      <c r="O327" s="43"/>
      <c r="P327" s="2"/>
      <c r="Q327" s="43"/>
      <c r="R327" s="2"/>
    </row>
    <row r="328" spans="2:18" x14ac:dyDescent="0.35">
      <c r="B328" s="57">
        <f t="shared" si="33"/>
        <v>0</v>
      </c>
      <c r="C328" s="79">
        <f t="shared" si="30"/>
        <v>0</v>
      </c>
      <c r="D328" s="80">
        <f t="shared" si="31"/>
        <v>0</v>
      </c>
      <c r="E328" s="87">
        <f t="shared" si="36"/>
        <v>0</v>
      </c>
      <c r="F328" s="115">
        <f t="shared" si="32"/>
        <v>0</v>
      </c>
      <c r="G328" s="115"/>
      <c r="H328" s="40">
        <f t="shared" si="34"/>
        <v>0</v>
      </c>
      <c r="I328" s="66">
        <f t="shared" si="35"/>
        <v>0</v>
      </c>
      <c r="J328" s="3"/>
      <c r="K328" s="3"/>
      <c r="O328" s="43"/>
      <c r="P328" s="2"/>
      <c r="Q328" s="43"/>
      <c r="R328" s="2"/>
    </row>
    <row r="329" spans="2:18" x14ac:dyDescent="0.35">
      <c r="B329" s="57">
        <f t="shared" si="33"/>
        <v>0</v>
      </c>
      <c r="C329" s="79">
        <f t="shared" si="30"/>
        <v>0</v>
      </c>
      <c r="D329" s="80">
        <f t="shared" si="31"/>
        <v>0</v>
      </c>
      <c r="E329" s="87">
        <f t="shared" si="36"/>
        <v>0</v>
      </c>
      <c r="F329" s="115">
        <f t="shared" si="32"/>
        <v>0</v>
      </c>
      <c r="G329" s="115"/>
      <c r="H329" s="40">
        <f t="shared" si="34"/>
        <v>0</v>
      </c>
      <c r="I329" s="66">
        <f t="shared" si="35"/>
        <v>0</v>
      </c>
      <c r="J329" s="3"/>
      <c r="K329" s="3"/>
      <c r="O329" s="43"/>
      <c r="P329" s="2"/>
      <c r="Q329" s="43"/>
      <c r="R329" s="2"/>
    </row>
    <row r="330" spans="2:18" x14ac:dyDescent="0.35">
      <c r="B330" s="57">
        <f t="shared" si="33"/>
        <v>0</v>
      </c>
      <c r="C330" s="79">
        <f t="shared" si="30"/>
        <v>0</v>
      </c>
      <c r="D330" s="80">
        <f t="shared" si="31"/>
        <v>0</v>
      </c>
      <c r="E330" s="87">
        <f t="shared" si="36"/>
        <v>0</v>
      </c>
      <c r="F330" s="115">
        <f t="shared" si="32"/>
        <v>0</v>
      </c>
      <c r="G330" s="115"/>
      <c r="H330" s="40">
        <f t="shared" si="34"/>
        <v>0</v>
      </c>
      <c r="I330" s="66">
        <f t="shared" si="35"/>
        <v>0</v>
      </c>
      <c r="J330" s="3"/>
      <c r="K330" s="3"/>
      <c r="O330" s="43"/>
      <c r="P330" s="2"/>
      <c r="Q330" s="43"/>
      <c r="R330" s="2"/>
    </row>
    <row r="331" spans="2:18" x14ac:dyDescent="0.35">
      <c r="B331" s="57">
        <f t="shared" si="33"/>
        <v>0</v>
      </c>
      <c r="C331" s="79">
        <f t="shared" si="30"/>
        <v>0</v>
      </c>
      <c r="D331" s="80">
        <f t="shared" si="31"/>
        <v>0</v>
      </c>
      <c r="E331" s="87">
        <f t="shared" si="36"/>
        <v>0</v>
      </c>
      <c r="F331" s="115">
        <f t="shared" si="32"/>
        <v>0</v>
      </c>
      <c r="G331" s="115"/>
      <c r="H331" s="40">
        <f t="shared" si="34"/>
        <v>0</v>
      </c>
      <c r="I331" s="66">
        <f t="shared" si="35"/>
        <v>0</v>
      </c>
      <c r="J331" s="3"/>
      <c r="K331" s="3"/>
      <c r="O331" s="43"/>
      <c r="P331" s="2"/>
      <c r="Q331" s="43"/>
      <c r="R331" s="2"/>
    </row>
    <row r="332" spans="2:18" x14ac:dyDescent="0.35">
      <c r="B332" s="57">
        <f t="shared" si="33"/>
        <v>0</v>
      </c>
      <c r="C332" s="79">
        <f t="shared" si="30"/>
        <v>0</v>
      </c>
      <c r="D332" s="80">
        <f t="shared" si="31"/>
        <v>0</v>
      </c>
      <c r="E332" s="87">
        <f t="shared" si="36"/>
        <v>0</v>
      </c>
      <c r="F332" s="115">
        <f t="shared" si="32"/>
        <v>0</v>
      </c>
      <c r="G332" s="115"/>
      <c r="H332" s="40">
        <f t="shared" si="34"/>
        <v>0</v>
      </c>
      <c r="I332" s="66">
        <f t="shared" si="35"/>
        <v>0</v>
      </c>
      <c r="J332" s="3"/>
      <c r="K332" s="3"/>
      <c r="O332" s="43"/>
      <c r="P332" s="2"/>
      <c r="Q332" s="43"/>
      <c r="R332" s="2"/>
    </row>
    <row r="333" spans="2:18" x14ac:dyDescent="0.35">
      <c r="B333" s="57">
        <f t="shared" si="33"/>
        <v>0</v>
      </c>
      <c r="C333" s="79">
        <f t="shared" si="30"/>
        <v>0</v>
      </c>
      <c r="D333" s="80">
        <f t="shared" si="31"/>
        <v>0</v>
      </c>
      <c r="E333" s="87">
        <f t="shared" si="36"/>
        <v>0</v>
      </c>
      <c r="F333" s="115">
        <f t="shared" si="32"/>
        <v>0</v>
      </c>
      <c r="G333" s="115"/>
      <c r="H333" s="40">
        <f t="shared" si="34"/>
        <v>0</v>
      </c>
      <c r="I333" s="66">
        <f t="shared" si="35"/>
        <v>0</v>
      </c>
      <c r="J333" s="3"/>
      <c r="K333" s="3"/>
      <c r="O333" s="43"/>
      <c r="P333" s="2"/>
      <c r="Q333" s="43"/>
      <c r="R333" s="2"/>
    </row>
    <row r="334" spans="2:18" x14ac:dyDescent="0.35">
      <c r="B334" s="57">
        <f t="shared" si="33"/>
        <v>0</v>
      </c>
      <c r="C334" s="79">
        <f t="shared" si="30"/>
        <v>0</v>
      </c>
      <c r="D334" s="80">
        <f t="shared" si="31"/>
        <v>0</v>
      </c>
      <c r="E334" s="87">
        <f t="shared" si="36"/>
        <v>0</v>
      </c>
      <c r="F334" s="115">
        <f t="shared" si="32"/>
        <v>0</v>
      </c>
      <c r="G334" s="115"/>
      <c r="H334" s="40">
        <f t="shared" si="34"/>
        <v>0</v>
      </c>
      <c r="I334" s="66">
        <f t="shared" si="35"/>
        <v>0</v>
      </c>
      <c r="J334" s="3"/>
      <c r="K334" s="3"/>
      <c r="O334" s="43"/>
      <c r="P334" s="2"/>
      <c r="Q334" s="43"/>
      <c r="R334" s="2"/>
    </row>
    <row r="335" spans="2:18" x14ac:dyDescent="0.35">
      <c r="B335" s="57">
        <f t="shared" si="33"/>
        <v>0</v>
      </c>
      <c r="C335" s="79">
        <f t="shared" si="30"/>
        <v>0</v>
      </c>
      <c r="D335" s="80">
        <f t="shared" si="31"/>
        <v>0</v>
      </c>
      <c r="E335" s="87">
        <f t="shared" si="36"/>
        <v>0</v>
      </c>
      <c r="F335" s="115">
        <f t="shared" si="32"/>
        <v>0</v>
      </c>
      <c r="G335" s="115"/>
      <c r="H335" s="40">
        <f t="shared" si="34"/>
        <v>0</v>
      </c>
      <c r="I335" s="66">
        <f t="shared" si="35"/>
        <v>0</v>
      </c>
      <c r="J335" s="3"/>
      <c r="K335" s="3"/>
      <c r="O335" s="43"/>
      <c r="P335" s="2"/>
      <c r="Q335" s="43"/>
      <c r="R335" s="2"/>
    </row>
    <row r="336" spans="2:18" x14ac:dyDescent="0.35">
      <c r="B336" s="57">
        <f t="shared" si="33"/>
        <v>0</v>
      </c>
      <c r="C336" s="79">
        <f t="shared" si="30"/>
        <v>0</v>
      </c>
      <c r="D336" s="80">
        <f t="shared" si="31"/>
        <v>0</v>
      </c>
      <c r="E336" s="87">
        <f t="shared" si="36"/>
        <v>0</v>
      </c>
      <c r="F336" s="115">
        <f t="shared" si="32"/>
        <v>0</v>
      </c>
      <c r="G336" s="115"/>
      <c r="H336" s="40">
        <f t="shared" si="34"/>
        <v>0</v>
      </c>
      <c r="I336" s="66">
        <f t="shared" si="35"/>
        <v>0</v>
      </c>
      <c r="J336" s="3"/>
      <c r="K336" s="3"/>
      <c r="O336" s="43"/>
      <c r="P336" s="2"/>
      <c r="Q336" s="43"/>
      <c r="R336" s="2"/>
    </row>
    <row r="337" spans="2:18" x14ac:dyDescent="0.35">
      <c r="B337" s="57">
        <f t="shared" si="33"/>
        <v>0</v>
      </c>
      <c r="C337" s="79">
        <f t="shared" si="30"/>
        <v>0</v>
      </c>
      <c r="D337" s="80">
        <f t="shared" si="31"/>
        <v>0</v>
      </c>
      <c r="E337" s="87">
        <f t="shared" si="36"/>
        <v>0</v>
      </c>
      <c r="F337" s="115">
        <f t="shared" si="32"/>
        <v>0</v>
      </c>
      <c r="G337" s="115"/>
      <c r="H337" s="40">
        <f t="shared" si="34"/>
        <v>0</v>
      </c>
      <c r="I337" s="66">
        <f t="shared" si="35"/>
        <v>0</v>
      </c>
      <c r="J337" s="3"/>
      <c r="K337" s="3"/>
      <c r="O337" s="43"/>
      <c r="P337" s="2"/>
      <c r="Q337" s="43"/>
      <c r="R337" s="2"/>
    </row>
    <row r="338" spans="2:18" x14ac:dyDescent="0.35">
      <c r="B338" s="57">
        <f t="shared" si="33"/>
        <v>0</v>
      </c>
      <c r="C338" s="79">
        <f t="shared" si="30"/>
        <v>0</v>
      </c>
      <c r="D338" s="80">
        <f t="shared" si="31"/>
        <v>0</v>
      </c>
      <c r="E338" s="87">
        <f t="shared" si="36"/>
        <v>0</v>
      </c>
      <c r="F338" s="115">
        <f t="shared" si="32"/>
        <v>0</v>
      </c>
      <c r="G338" s="115"/>
      <c r="H338" s="40">
        <f t="shared" si="34"/>
        <v>0</v>
      </c>
      <c r="I338" s="66">
        <f t="shared" si="35"/>
        <v>0</v>
      </c>
      <c r="J338" s="3"/>
      <c r="K338" s="3"/>
      <c r="O338" s="43"/>
      <c r="P338" s="2"/>
      <c r="Q338" s="43"/>
      <c r="R338" s="2"/>
    </row>
    <row r="339" spans="2:18" x14ac:dyDescent="0.35">
      <c r="B339" s="57">
        <f t="shared" si="33"/>
        <v>0</v>
      </c>
      <c r="C339" s="79">
        <f t="shared" si="30"/>
        <v>0</v>
      </c>
      <c r="D339" s="80">
        <f t="shared" si="31"/>
        <v>0</v>
      </c>
      <c r="E339" s="87">
        <f t="shared" si="36"/>
        <v>0</v>
      </c>
      <c r="F339" s="115">
        <f t="shared" si="32"/>
        <v>0</v>
      </c>
      <c r="G339" s="115"/>
      <c r="H339" s="40">
        <f t="shared" si="34"/>
        <v>0</v>
      </c>
      <c r="I339" s="66">
        <f t="shared" si="35"/>
        <v>0</v>
      </c>
      <c r="J339" s="3"/>
      <c r="K339" s="3"/>
      <c r="O339" s="43"/>
      <c r="P339" s="2"/>
      <c r="Q339" s="43"/>
      <c r="R339" s="2"/>
    </row>
    <row r="340" spans="2:18" x14ac:dyDescent="0.35">
      <c r="B340" s="57">
        <f t="shared" si="33"/>
        <v>0</v>
      </c>
      <c r="C340" s="79">
        <f t="shared" si="30"/>
        <v>0</v>
      </c>
      <c r="D340" s="80">
        <f t="shared" si="31"/>
        <v>0</v>
      </c>
      <c r="E340" s="87">
        <f t="shared" si="36"/>
        <v>0</v>
      </c>
      <c r="F340" s="115">
        <f t="shared" si="32"/>
        <v>0</v>
      </c>
      <c r="G340" s="115"/>
      <c r="H340" s="40">
        <f t="shared" si="34"/>
        <v>0</v>
      </c>
      <c r="I340" s="66">
        <f t="shared" si="35"/>
        <v>0</v>
      </c>
      <c r="J340" s="3"/>
      <c r="K340" s="3"/>
      <c r="O340" s="43"/>
      <c r="P340" s="2"/>
      <c r="Q340" s="43"/>
      <c r="R340" s="2"/>
    </row>
    <row r="341" spans="2:18" x14ac:dyDescent="0.35">
      <c r="B341" s="57">
        <f t="shared" si="33"/>
        <v>0</v>
      </c>
      <c r="C341" s="79">
        <f t="shared" si="30"/>
        <v>0</v>
      </c>
      <c r="D341" s="80">
        <f t="shared" si="31"/>
        <v>0</v>
      </c>
      <c r="E341" s="87">
        <f t="shared" si="36"/>
        <v>0</v>
      </c>
      <c r="F341" s="115">
        <f t="shared" si="32"/>
        <v>0</v>
      </c>
      <c r="G341" s="115"/>
      <c r="H341" s="40">
        <f t="shared" si="34"/>
        <v>0</v>
      </c>
      <c r="I341" s="66">
        <f t="shared" si="35"/>
        <v>0</v>
      </c>
      <c r="J341" s="3"/>
      <c r="K341" s="3"/>
      <c r="O341" s="43"/>
      <c r="P341" s="2"/>
      <c r="Q341" s="43"/>
      <c r="R341" s="2"/>
    </row>
    <row r="342" spans="2:18" x14ac:dyDescent="0.35">
      <c r="B342" s="57">
        <f t="shared" si="33"/>
        <v>0</v>
      </c>
      <c r="C342" s="79">
        <f t="shared" ref="C342:C405" si="37">IF($E$8="SC-44",     IF(B342=1117+$E$15,    0.0015,       IF(B342=1091.6+$E$15,   0.0043,        IF(B342=1066.2+$E$15,    0.0088,       IF(B342=1040.8+$E$15,   0.0126,        IF(B342=1015.4+$E$15,   0.0186,        IF(B342=990+$E$15,   0.0267,       IF(B342=964.6+$E$15,    0.0322,      IF(B342=939.2+$E$15,   0.0365,        IF(B342=913.8+$E$15,    0.0403,         IF(B342=888.4+$E$15,    0.0438,       IF(B342=863+$E$15,    0.0468,        IF(B342=837.6+$E$15,    0.0501,       IF(B342=812.2+$E$15,    0.0526,       IF(B342=786.8+$E$15,    0.0549,      IF(B342=761.4+$E$15,    0.0569,        IF(B342=736+$E$15,    0.0586,         IF(B342=710.6+$E$15,    0.0604,       IF(B342=685.2+$E$15,   0.0619,        IF(B342=659.8+$E$15,    0.0634,       IF(B342=634.4+$E$15,   0.0649,       IF(B342=609+$E$15,    0.0664,      IF(B342=583.6+$E$15,    0.0679,        IF(B342=558.2+$E$15,    0.0689,        IF(B342=532.8+$E$15,    0.0705,        IF(B342=507.4+$E$15,    0.0715,        IF(B342=482+$E$15,    0.0722,       IF(B342=456.6+$E$15,     0.0735,       IF(B342=431.2+$E$15,     0.0742,      IF(B342=405.8+$E$15,     0.075,        IF(B342=380.4+$E$15,   0.0757,        IF(B342=355+$E$15,    0.0767,      IF(B342=329.6+$E$15,     0.0773,        IF(B342=304.2+$E$15,    0.0783,       IF(B342=278.8+$E$15,     0.0788,       IF(B342=253.4+$E$15,    0.0795,      IF(B342=228+$E$15,   0.0803,        IF(B342=202.6+$E$15,     0.081,        IF(B342=177.2+$E$15,     0.0815,      IF(B342=151.8+$E$15,     0.0825,        IF(B342=126.4+$E$15,    0.0878,       IF(B342=101+$E$15,     0.081,        IF(B342=75.6+$E$15,     0.0868,       IF(B342=50.2+$E$15,     0.0886,        IF(B342=24.8+$E$15,     0.0906,        0)))))))))))))))))))))))))))))))))))))))))))),                                                                                                                                 IF($E$8="SC-34W",     IF(B342=863+$E$15,       0.0124,      IF(B342=837.6+$E$15,      0.0148,      IF(B342=812.2+$E$15,        0.0226,        IF(B342=786.8+$E$15,       0.0301,      IF(B342=761.4+$E$15,    0.035,     IF(B342=736+$E$15,    0.0391,     IF(B342=710.6+$E$15,    0.0427,    IF(B342=685.2+$E$15,   0.0459,     IF(B342=659.8+$E$15,  0.0486,      IF(B342=634.4+$E$15,   0.0512,     IF(B342=609+$E$15,   0.0534,     IF(B342=583.6+$E$15,   0.0553,     IF(B342=558.2+$E$15,   0.0573,    IF(B342=532.8+$E$15,       0.0592,    IF(B342=507.4+$E$15,   0.0607,   IF(B342=482+$E$15,  0.0621,    IF(B342=456.6+$E$15,   0.0636,    IF(B342=431.2+$E$15,   0.0651,    IF(B342=405.8+$E$15,   0.066,      IF(B342=380.4+$E$15,   0.067,    IF(B342=355+$E$15,   0.068,    IF(B342=329.6+$E$15,   0.0692,     IF(B342=304.2+$E$15,    0.0699,   IF(B342=278.8+$E$15,   0.0706,    IF(B342=253.4+$E$15,     0.0714,     IF(B342=228+$E$15,    0.0723,     IF(B342=202.6+$E$15,     0.0731,     IF(B342=177.2+$E$15,    0.0736,    IF(B342=151.8+$E$15,    0.0745,    IF(B342=126.4+$E$15,    0.075,     IF(B342=101+$E$15,    0.0755,     IF(B342=75.6+$E$15,     0.0765,        IF(B342=50.2+$E$15,     0.0779,        IF(B342=24.8+$E$15,    0.0777,        0)))))))))))))))))))))))))))))))))),                                                                                                                                                                      IF($E$8="SC-34E",      IF(B342=863+$E$15,    0.0127,         IF(B342=837.6+$E$15,    0.0154,         IF(B342=812.2+$E$15,    0.0235,           IF(B342=786.8+$E$15,   0.0314,      IF(B342=761.4+$E$15,    0.0365,     IF(B342=736+$E$15,    0.0408,     IF(B342=710.6+$E$15,    0.0446,    IF(B342=685.2+$E$15,   0.0478,     IF(B342=659.8+$E$15,  0.0506,      IF(B342=634.4+$E$15,   0.0534,     IF(B342=609+$E$15,   0.0557,     IF(B342=583.6+$E$15,   0.0577,     IF(B342=558.2+$E$15,   0.0597,    IF(B342=532.8+$E$15,       0.0618,    IF(B342=507.4+$E$15,   0.0633,   IF(B342=482+$E$15,  0.0648,    IF(B342=456.6+$E$15,   0.0663,    IF(B342=431.2+$E$15,   0.0678,    IF(B342=405.8+$E$15,   0.0689,      IF(B342=380.4+$E$15,   0.0699,    IF(B342=355+$E$15,   0.0709,    IF(B342=329.6+$E$15,   0.0721,     IF(B342=304.2+$E$15,    0.0729,   IF(B342=278.8+$E$15,   0.0737,    IF(B342=253.4+$E$15,     0.0744,     IF(B342=228+$E$15,    0.0754,     IF(B342=202.6+$E$15,     0.0762,     IF(B342=177.2+$E$15,    0.0767,    IF(B342=151.8+$E$15,    0.0777,    IF(B342=126.4+$E$15,    0.0782,     IF(B342=101+$E$15,    0.0787,     IF(B342=75.6+$E$15,     0.0797,        IF(B342=50.2+$E$15,     0.0813,        IF(B342=24.8+$E$15,    0.081,        0)))))))))))))))))))))))))))))))))),                                                                                                                   IF(B342=456.6+$E$15,   0.0017,    IF(B342=431.2+$E$15,   0.0066,    IF(B342=405.8+$E$15,   0.0122,      IF(B342=380.4+$E$15,   0.02,    IF(B342=355+$E$15,   0.0256,    IF(B342=329.6+$E$15,   0.0297,     IF(B342=304.2+$E$15,    0.0328,   IF(B342=278.8+$E$15,   0.0354,    IF(B342=253.4+$E$15,     0.0374,     IF(B342=228+$E$15,    0.0393,     IF(B342=202.6+$E$15,     0.0408,     IF(B342=177.2+$E$15,    0.0422,    IF(B342=151.8+$E$15,    0.0434,    IF(B342=126.4+$E$15,    0.0446,     IF(B342=101+$E$15,    0.0458,     IF(B342=75.6+$E$15,     0.0472,        IF(B342=50.2+$E$15,     0.0485,        IF(B342=24.8+$E$15,    0.0514,        0)))))))))))))))))))))</f>
        <v>0</v>
      </c>
      <c r="D342" s="80">
        <f t="shared" ref="D342:D405" si="38">IF($B342&gt;0,$C342*$E$11,0)</f>
        <v>0</v>
      </c>
      <c r="E342" s="87">
        <f t="shared" si="36"/>
        <v>0</v>
      </c>
      <c r="F342" s="115">
        <f t="shared" ref="F342:F405" si="39">$E342+$D342</f>
        <v>0</v>
      </c>
      <c r="G342" s="115"/>
      <c r="H342" s="40">
        <f t="shared" si="34"/>
        <v>0</v>
      </c>
      <c r="I342" s="66">
        <f t="shared" si="35"/>
        <v>0</v>
      </c>
      <c r="J342" s="3"/>
      <c r="K342" s="3"/>
      <c r="O342" s="43"/>
      <c r="P342" s="2"/>
      <c r="Q342" s="43"/>
      <c r="R342" s="2"/>
    </row>
    <row r="343" spans="2:18" x14ac:dyDescent="0.35">
      <c r="B343" s="57">
        <f t="shared" ref="B343:B406" si="40">IF($B342&gt;($P$10+$E$15+25.4),$B342-25.4,IF(AND($B342&gt;($P$10+$E$15),$B342&lt;=($P$10+$E$15+25.4)),($P$10+$E$15),IF(AND($B342&lt;=($P$10+$E$15),$B342&gt;($E$15+25.4)),$B342-25.4,IF(AND($B342&gt;$E$15,$B342&lt;=($E$15+25.4)),$E$15,IF(AND($B342&gt;25.4,$B342&lt;=$E$15),$B342-25.4,0)))))</f>
        <v>0</v>
      </c>
      <c r="C343" s="79">
        <f t="shared" si="37"/>
        <v>0</v>
      </c>
      <c r="D343" s="80">
        <f t="shared" si="38"/>
        <v>0</v>
      </c>
      <c r="E343" s="87">
        <f t="shared" si="36"/>
        <v>0</v>
      </c>
      <c r="F343" s="115">
        <f t="shared" si="39"/>
        <v>0</v>
      </c>
      <c r="G343" s="115"/>
      <c r="H343" s="40">
        <f t="shared" ref="H343:H406" si="41">IF($H344&gt;0,H344+F343,F343)</f>
        <v>0</v>
      </c>
      <c r="I343" s="66">
        <f t="shared" si="35"/>
        <v>0</v>
      </c>
      <c r="J343" s="3"/>
      <c r="K343" s="3"/>
      <c r="O343" s="43"/>
      <c r="P343" s="2"/>
      <c r="Q343" s="43"/>
      <c r="R343" s="2"/>
    </row>
    <row r="344" spans="2:18" x14ac:dyDescent="0.35">
      <c r="B344" s="57">
        <f t="shared" si="40"/>
        <v>0</v>
      </c>
      <c r="C344" s="79">
        <f t="shared" si="37"/>
        <v>0</v>
      </c>
      <c r="D344" s="80">
        <f t="shared" si="38"/>
        <v>0</v>
      </c>
      <c r="E344" s="87">
        <f t="shared" si="36"/>
        <v>0</v>
      </c>
      <c r="F344" s="115">
        <f t="shared" si="39"/>
        <v>0</v>
      </c>
      <c r="G344" s="115"/>
      <c r="H344" s="40">
        <f t="shared" si="41"/>
        <v>0</v>
      </c>
      <c r="I344" s="66">
        <f t="shared" ref="I344:I407" si="42">IF($B344&gt;0,$E$13+($B344/1000),0)</f>
        <v>0</v>
      </c>
      <c r="J344" s="3"/>
      <c r="K344" s="3"/>
      <c r="O344" s="43"/>
      <c r="P344" s="2"/>
      <c r="Q344" s="43"/>
      <c r="R344" s="2"/>
    </row>
    <row r="345" spans="2:18" x14ac:dyDescent="0.35">
      <c r="B345" s="57">
        <f t="shared" si="40"/>
        <v>0</v>
      </c>
      <c r="C345" s="79">
        <f t="shared" si="37"/>
        <v>0</v>
      </c>
      <c r="D345" s="80">
        <f t="shared" si="38"/>
        <v>0</v>
      </c>
      <c r="E345" s="87">
        <f t="shared" si="36"/>
        <v>0</v>
      </c>
      <c r="F345" s="115">
        <f t="shared" si="39"/>
        <v>0</v>
      </c>
      <c r="G345" s="115"/>
      <c r="H345" s="40">
        <f t="shared" si="41"/>
        <v>0</v>
      </c>
      <c r="I345" s="66">
        <f t="shared" si="42"/>
        <v>0</v>
      </c>
      <c r="J345" s="3"/>
      <c r="K345" s="3"/>
      <c r="O345" s="43"/>
      <c r="P345" s="2"/>
      <c r="Q345" s="43"/>
      <c r="R345" s="2"/>
    </row>
    <row r="346" spans="2:18" x14ac:dyDescent="0.35">
      <c r="B346" s="57">
        <f t="shared" si="40"/>
        <v>0</v>
      </c>
      <c r="C346" s="79">
        <f t="shared" si="37"/>
        <v>0</v>
      </c>
      <c r="D346" s="80">
        <f t="shared" si="38"/>
        <v>0</v>
      </c>
      <c r="E346" s="87">
        <f t="shared" si="36"/>
        <v>0</v>
      </c>
      <c r="F346" s="115">
        <f t="shared" si="39"/>
        <v>0</v>
      </c>
      <c r="G346" s="115"/>
      <c r="H346" s="40">
        <f t="shared" si="41"/>
        <v>0</v>
      </c>
      <c r="I346" s="66">
        <f t="shared" si="42"/>
        <v>0</v>
      </c>
      <c r="J346" s="3"/>
      <c r="K346" s="3"/>
      <c r="O346" s="43"/>
      <c r="P346" s="2"/>
      <c r="Q346" s="43"/>
      <c r="R346" s="2"/>
    </row>
    <row r="347" spans="2:18" x14ac:dyDescent="0.35">
      <c r="B347" s="57">
        <f t="shared" si="40"/>
        <v>0</v>
      </c>
      <c r="C347" s="79">
        <f t="shared" si="37"/>
        <v>0</v>
      </c>
      <c r="D347" s="80">
        <f t="shared" si="38"/>
        <v>0</v>
      </c>
      <c r="E347" s="87">
        <f t="shared" si="36"/>
        <v>0</v>
      </c>
      <c r="F347" s="115">
        <f t="shared" si="39"/>
        <v>0</v>
      </c>
      <c r="G347" s="115"/>
      <c r="H347" s="40">
        <f t="shared" si="41"/>
        <v>0</v>
      </c>
      <c r="I347" s="66">
        <f t="shared" si="42"/>
        <v>0</v>
      </c>
      <c r="J347" s="3"/>
      <c r="K347" s="3"/>
      <c r="O347" s="43"/>
      <c r="P347" s="2"/>
      <c r="Q347" s="43"/>
      <c r="R347" s="2"/>
    </row>
    <row r="348" spans="2:18" x14ac:dyDescent="0.35">
      <c r="B348" s="57">
        <f t="shared" si="40"/>
        <v>0</v>
      </c>
      <c r="C348" s="79">
        <f t="shared" si="37"/>
        <v>0</v>
      </c>
      <c r="D348" s="80">
        <f t="shared" si="38"/>
        <v>0</v>
      </c>
      <c r="E348" s="87">
        <f t="shared" si="36"/>
        <v>0</v>
      </c>
      <c r="F348" s="115">
        <f t="shared" si="39"/>
        <v>0</v>
      </c>
      <c r="G348" s="115"/>
      <c r="H348" s="40">
        <f t="shared" si="41"/>
        <v>0</v>
      </c>
      <c r="I348" s="66">
        <f t="shared" si="42"/>
        <v>0</v>
      </c>
      <c r="J348" s="3"/>
      <c r="K348" s="3"/>
      <c r="O348" s="43"/>
      <c r="P348" s="2"/>
      <c r="Q348" s="43"/>
      <c r="R348" s="2"/>
    </row>
    <row r="349" spans="2:18" x14ac:dyDescent="0.35">
      <c r="B349" s="57">
        <f t="shared" si="40"/>
        <v>0</v>
      </c>
      <c r="C349" s="79">
        <f t="shared" si="37"/>
        <v>0</v>
      </c>
      <c r="D349" s="80">
        <f t="shared" si="38"/>
        <v>0</v>
      </c>
      <c r="E349" s="87">
        <f t="shared" si="36"/>
        <v>0</v>
      </c>
      <c r="F349" s="115">
        <f t="shared" si="39"/>
        <v>0</v>
      </c>
      <c r="G349" s="115"/>
      <c r="H349" s="40">
        <f t="shared" si="41"/>
        <v>0</v>
      </c>
      <c r="I349" s="66">
        <f t="shared" si="42"/>
        <v>0</v>
      </c>
      <c r="J349" s="3"/>
      <c r="K349" s="3"/>
      <c r="O349" s="43"/>
      <c r="P349" s="2"/>
      <c r="Q349" s="43"/>
      <c r="R349" s="2"/>
    </row>
    <row r="350" spans="2:18" x14ac:dyDescent="0.35">
      <c r="B350" s="57">
        <f t="shared" si="40"/>
        <v>0</v>
      </c>
      <c r="C350" s="79">
        <f t="shared" si="37"/>
        <v>0</v>
      </c>
      <c r="D350" s="80">
        <f t="shared" si="38"/>
        <v>0</v>
      </c>
      <c r="E350" s="87">
        <f t="shared" si="36"/>
        <v>0</v>
      </c>
      <c r="F350" s="115">
        <f t="shared" si="39"/>
        <v>0</v>
      </c>
      <c r="G350" s="115"/>
      <c r="H350" s="40">
        <f t="shared" si="41"/>
        <v>0</v>
      </c>
      <c r="I350" s="66">
        <f t="shared" si="42"/>
        <v>0</v>
      </c>
      <c r="J350" s="3"/>
      <c r="K350" s="3"/>
      <c r="O350" s="43"/>
      <c r="P350" s="2"/>
      <c r="Q350" s="43"/>
      <c r="R350" s="2"/>
    </row>
    <row r="351" spans="2:18" x14ac:dyDescent="0.35">
      <c r="B351" s="57">
        <f t="shared" si="40"/>
        <v>0</v>
      </c>
      <c r="C351" s="79">
        <f t="shared" si="37"/>
        <v>0</v>
      </c>
      <c r="D351" s="80">
        <f t="shared" si="38"/>
        <v>0</v>
      </c>
      <c r="E351" s="87">
        <f t="shared" si="36"/>
        <v>0</v>
      </c>
      <c r="F351" s="115">
        <f t="shared" si="39"/>
        <v>0</v>
      </c>
      <c r="G351" s="115"/>
      <c r="H351" s="40">
        <f t="shared" si="41"/>
        <v>0</v>
      </c>
      <c r="I351" s="66">
        <f t="shared" si="42"/>
        <v>0</v>
      </c>
      <c r="J351" s="3"/>
      <c r="K351" s="3"/>
      <c r="O351" s="43"/>
      <c r="P351" s="2"/>
      <c r="Q351" s="43"/>
      <c r="R351" s="2"/>
    </row>
    <row r="352" spans="2:18" x14ac:dyDescent="0.35">
      <c r="B352" s="57">
        <f t="shared" si="40"/>
        <v>0</v>
      </c>
      <c r="C352" s="79">
        <f t="shared" si="37"/>
        <v>0</v>
      </c>
      <c r="D352" s="80">
        <f t="shared" si="38"/>
        <v>0</v>
      </c>
      <c r="E352" s="87">
        <f t="shared" si="36"/>
        <v>0</v>
      </c>
      <c r="F352" s="115">
        <f t="shared" si="39"/>
        <v>0</v>
      </c>
      <c r="G352" s="115"/>
      <c r="H352" s="40">
        <f t="shared" si="41"/>
        <v>0</v>
      </c>
      <c r="I352" s="66">
        <f t="shared" si="42"/>
        <v>0</v>
      </c>
      <c r="J352" s="3"/>
      <c r="K352" s="3"/>
      <c r="O352" s="43"/>
      <c r="P352" s="2"/>
      <c r="Q352" s="43"/>
      <c r="R352" s="2"/>
    </row>
    <row r="353" spans="2:18" x14ac:dyDescent="0.35">
      <c r="B353" s="57">
        <f t="shared" si="40"/>
        <v>0</v>
      </c>
      <c r="C353" s="79">
        <f t="shared" si="37"/>
        <v>0</v>
      </c>
      <c r="D353" s="80">
        <f t="shared" si="38"/>
        <v>0</v>
      </c>
      <c r="E353" s="87">
        <f t="shared" si="36"/>
        <v>0</v>
      </c>
      <c r="F353" s="115">
        <f t="shared" si="39"/>
        <v>0</v>
      </c>
      <c r="G353" s="115"/>
      <c r="H353" s="40">
        <f t="shared" si="41"/>
        <v>0</v>
      </c>
      <c r="I353" s="66">
        <f t="shared" si="42"/>
        <v>0</v>
      </c>
      <c r="J353" s="3"/>
      <c r="K353" s="3"/>
      <c r="O353" s="43"/>
      <c r="P353" s="2"/>
      <c r="Q353" s="43"/>
      <c r="R353" s="2"/>
    </row>
    <row r="354" spans="2:18" x14ac:dyDescent="0.35">
      <c r="B354" s="57">
        <f t="shared" si="40"/>
        <v>0</v>
      </c>
      <c r="C354" s="79">
        <f t="shared" si="37"/>
        <v>0</v>
      </c>
      <c r="D354" s="80">
        <f t="shared" si="38"/>
        <v>0</v>
      </c>
      <c r="E354" s="87">
        <f t="shared" si="36"/>
        <v>0</v>
      </c>
      <c r="F354" s="115">
        <f t="shared" si="39"/>
        <v>0</v>
      </c>
      <c r="G354" s="115"/>
      <c r="H354" s="40">
        <f t="shared" si="41"/>
        <v>0</v>
      </c>
      <c r="I354" s="66">
        <f t="shared" si="42"/>
        <v>0</v>
      </c>
      <c r="J354" s="3"/>
      <c r="K354" s="3"/>
      <c r="O354" s="43"/>
      <c r="P354" s="2"/>
      <c r="Q354" s="43"/>
      <c r="R354" s="2"/>
    </row>
    <row r="355" spans="2:18" x14ac:dyDescent="0.35">
      <c r="B355" s="57">
        <f t="shared" si="40"/>
        <v>0</v>
      </c>
      <c r="C355" s="79">
        <f t="shared" si="37"/>
        <v>0</v>
      </c>
      <c r="D355" s="80">
        <f t="shared" si="38"/>
        <v>0</v>
      </c>
      <c r="E355" s="87">
        <f t="shared" si="36"/>
        <v>0</v>
      </c>
      <c r="F355" s="115">
        <f t="shared" si="39"/>
        <v>0</v>
      </c>
      <c r="G355" s="115"/>
      <c r="H355" s="40">
        <f t="shared" si="41"/>
        <v>0</v>
      </c>
      <c r="I355" s="66">
        <f t="shared" si="42"/>
        <v>0</v>
      </c>
      <c r="J355" s="3"/>
      <c r="K355" s="3"/>
      <c r="O355" s="43"/>
      <c r="P355" s="2"/>
      <c r="Q355" s="43"/>
      <c r="R355" s="2"/>
    </row>
    <row r="356" spans="2:18" x14ac:dyDescent="0.35">
      <c r="B356" s="57">
        <f t="shared" si="40"/>
        <v>0</v>
      </c>
      <c r="C356" s="79">
        <f t="shared" si="37"/>
        <v>0</v>
      </c>
      <c r="D356" s="80">
        <f t="shared" si="38"/>
        <v>0</v>
      </c>
      <c r="E356" s="87">
        <f t="shared" si="36"/>
        <v>0</v>
      </c>
      <c r="F356" s="115">
        <f t="shared" si="39"/>
        <v>0</v>
      </c>
      <c r="G356" s="115"/>
      <c r="H356" s="40">
        <f t="shared" si="41"/>
        <v>0</v>
      </c>
      <c r="I356" s="66">
        <f t="shared" si="42"/>
        <v>0</v>
      </c>
      <c r="J356" s="3"/>
      <c r="K356" s="3"/>
      <c r="O356" s="43"/>
      <c r="P356" s="2"/>
      <c r="Q356" s="43"/>
      <c r="R356" s="2"/>
    </row>
    <row r="357" spans="2:18" x14ac:dyDescent="0.35">
      <c r="B357" s="57">
        <f t="shared" si="40"/>
        <v>0</v>
      </c>
      <c r="C357" s="79">
        <f t="shared" si="37"/>
        <v>0</v>
      </c>
      <c r="D357" s="80">
        <f t="shared" si="38"/>
        <v>0</v>
      </c>
      <c r="E357" s="87">
        <f t="shared" si="36"/>
        <v>0</v>
      </c>
      <c r="F357" s="115">
        <f t="shared" si="39"/>
        <v>0</v>
      </c>
      <c r="G357" s="115"/>
      <c r="H357" s="40">
        <f t="shared" si="41"/>
        <v>0</v>
      </c>
      <c r="I357" s="66">
        <f t="shared" si="42"/>
        <v>0</v>
      </c>
      <c r="J357" s="3"/>
      <c r="K357" s="3"/>
      <c r="O357" s="43"/>
      <c r="P357" s="2"/>
      <c r="Q357" s="43"/>
      <c r="R357" s="2"/>
    </row>
    <row r="358" spans="2:18" x14ac:dyDescent="0.35">
      <c r="B358" s="57">
        <f t="shared" si="40"/>
        <v>0</v>
      </c>
      <c r="C358" s="79">
        <f t="shared" si="37"/>
        <v>0</v>
      </c>
      <c r="D358" s="80">
        <f t="shared" si="38"/>
        <v>0</v>
      </c>
      <c r="E358" s="87">
        <f t="shared" si="36"/>
        <v>0</v>
      </c>
      <c r="F358" s="115">
        <f t="shared" si="39"/>
        <v>0</v>
      </c>
      <c r="G358" s="115"/>
      <c r="H358" s="40">
        <f t="shared" si="41"/>
        <v>0</v>
      </c>
      <c r="I358" s="66">
        <f t="shared" si="42"/>
        <v>0</v>
      </c>
      <c r="J358" s="3"/>
      <c r="K358" s="3"/>
      <c r="O358" s="43"/>
      <c r="P358" s="2"/>
      <c r="Q358" s="43"/>
      <c r="R358" s="2"/>
    </row>
    <row r="359" spans="2:18" x14ac:dyDescent="0.35">
      <c r="B359" s="57">
        <f t="shared" si="40"/>
        <v>0</v>
      </c>
      <c r="C359" s="79">
        <f t="shared" si="37"/>
        <v>0</v>
      </c>
      <c r="D359" s="80">
        <f t="shared" si="38"/>
        <v>0</v>
      </c>
      <c r="E359" s="87">
        <f t="shared" si="36"/>
        <v>0</v>
      </c>
      <c r="F359" s="115">
        <f t="shared" si="39"/>
        <v>0</v>
      </c>
      <c r="G359" s="115"/>
      <c r="H359" s="40">
        <f t="shared" si="41"/>
        <v>0</v>
      </c>
      <c r="I359" s="66">
        <f t="shared" si="42"/>
        <v>0</v>
      </c>
      <c r="J359" s="3"/>
      <c r="K359" s="3"/>
      <c r="O359" s="43"/>
      <c r="P359" s="2"/>
      <c r="Q359" s="43"/>
      <c r="R359" s="2"/>
    </row>
    <row r="360" spans="2:18" x14ac:dyDescent="0.35">
      <c r="B360" s="57">
        <f t="shared" si="40"/>
        <v>0</v>
      </c>
      <c r="C360" s="79">
        <f t="shared" si="37"/>
        <v>0</v>
      </c>
      <c r="D360" s="80">
        <f t="shared" si="38"/>
        <v>0</v>
      </c>
      <c r="E360" s="87">
        <f t="shared" si="36"/>
        <v>0</v>
      </c>
      <c r="F360" s="115">
        <f t="shared" si="39"/>
        <v>0</v>
      </c>
      <c r="G360" s="115"/>
      <c r="H360" s="40">
        <f t="shared" si="41"/>
        <v>0</v>
      </c>
      <c r="I360" s="66">
        <f t="shared" si="42"/>
        <v>0</v>
      </c>
      <c r="J360" s="3"/>
      <c r="K360" s="3"/>
      <c r="O360" s="43"/>
      <c r="P360" s="2"/>
      <c r="Q360" s="43"/>
      <c r="R360" s="2"/>
    </row>
    <row r="361" spans="2:18" x14ac:dyDescent="0.35">
      <c r="B361" s="57">
        <f t="shared" si="40"/>
        <v>0</v>
      </c>
      <c r="C361" s="79">
        <f t="shared" si="37"/>
        <v>0</v>
      </c>
      <c r="D361" s="80">
        <f t="shared" si="38"/>
        <v>0</v>
      </c>
      <c r="E361" s="87">
        <f t="shared" si="36"/>
        <v>0</v>
      </c>
      <c r="F361" s="115">
        <f t="shared" si="39"/>
        <v>0</v>
      </c>
      <c r="G361" s="115"/>
      <c r="H361" s="40">
        <f t="shared" si="41"/>
        <v>0</v>
      </c>
      <c r="I361" s="66">
        <f t="shared" si="42"/>
        <v>0</v>
      </c>
      <c r="J361" s="3"/>
      <c r="K361" s="3"/>
      <c r="O361" s="43"/>
      <c r="P361" s="2"/>
      <c r="Q361" s="43"/>
      <c r="R361" s="2"/>
    </row>
    <row r="362" spans="2:18" x14ac:dyDescent="0.35">
      <c r="B362" s="57">
        <f t="shared" si="40"/>
        <v>0</v>
      </c>
      <c r="C362" s="79">
        <f t="shared" si="37"/>
        <v>0</v>
      </c>
      <c r="D362" s="80">
        <f t="shared" si="38"/>
        <v>0</v>
      </c>
      <c r="E362" s="87">
        <f t="shared" si="36"/>
        <v>0</v>
      </c>
      <c r="F362" s="115">
        <f t="shared" si="39"/>
        <v>0</v>
      </c>
      <c r="G362" s="115"/>
      <c r="H362" s="40">
        <f t="shared" si="41"/>
        <v>0</v>
      </c>
      <c r="I362" s="66">
        <f t="shared" si="42"/>
        <v>0</v>
      </c>
      <c r="J362" s="3"/>
      <c r="K362" s="3"/>
      <c r="O362" s="43"/>
      <c r="P362" s="2"/>
      <c r="Q362" s="43"/>
      <c r="R362" s="2"/>
    </row>
    <row r="363" spans="2:18" x14ac:dyDescent="0.35">
      <c r="B363" s="57">
        <f t="shared" si="40"/>
        <v>0</v>
      </c>
      <c r="C363" s="79">
        <f t="shared" si="37"/>
        <v>0</v>
      </c>
      <c r="D363" s="80">
        <f t="shared" si="38"/>
        <v>0</v>
      </c>
      <c r="E363" s="87">
        <f t="shared" si="36"/>
        <v>0</v>
      </c>
      <c r="F363" s="115">
        <f t="shared" si="39"/>
        <v>0</v>
      </c>
      <c r="G363" s="115"/>
      <c r="H363" s="40">
        <f t="shared" si="41"/>
        <v>0</v>
      </c>
      <c r="I363" s="66">
        <f t="shared" si="42"/>
        <v>0</v>
      </c>
      <c r="J363" s="3"/>
      <c r="K363" s="3"/>
      <c r="O363" s="43"/>
      <c r="P363" s="2"/>
      <c r="Q363" s="43"/>
      <c r="R363" s="2"/>
    </row>
    <row r="364" spans="2:18" x14ac:dyDescent="0.35">
      <c r="B364" s="57">
        <f t="shared" si="40"/>
        <v>0</v>
      </c>
      <c r="C364" s="79">
        <f t="shared" si="37"/>
        <v>0</v>
      </c>
      <c r="D364" s="80">
        <f t="shared" si="38"/>
        <v>0</v>
      </c>
      <c r="E364" s="87">
        <f t="shared" si="36"/>
        <v>0</v>
      </c>
      <c r="F364" s="115">
        <f t="shared" si="39"/>
        <v>0</v>
      </c>
      <c r="G364" s="115"/>
      <c r="H364" s="40">
        <f t="shared" si="41"/>
        <v>0</v>
      </c>
      <c r="I364" s="66">
        <f t="shared" si="42"/>
        <v>0</v>
      </c>
      <c r="J364" s="3"/>
      <c r="K364" s="3"/>
      <c r="O364" s="43"/>
      <c r="P364" s="2"/>
      <c r="Q364" s="43"/>
      <c r="R364" s="2"/>
    </row>
    <row r="365" spans="2:18" x14ac:dyDescent="0.35">
      <c r="B365" s="57">
        <f t="shared" si="40"/>
        <v>0</v>
      </c>
      <c r="C365" s="79">
        <f t="shared" si="37"/>
        <v>0</v>
      </c>
      <c r="D365" s="80">
        <f t="shared" si="38"/>
        <v>0</v>
      </c>
      <c r="E365" s="87">
        <f t="shared" si="36"/>
        <v>0</v>
      </c>
      <c r="F365" s="115">
        <f t="shared" si="39"/>
        <v>0</v>
      </c>
      <c r="G365" s="115"/>
      <c r="H365" s="40">
        <f t="shared" si="41"/>
        <v>0</v>
      </c>
      <c r="I365" s="66">
        <f t="shared" si="42"/>
        <v>0</v>
      </c>
      <c r="J365" s="3"/>
      <c r="K365" s="3"/>
      <c r="O365" s="43"/>
      <c r="P365" s="2"/>
      <c r="Q365" s="43"/>
      <c r="R365" s="2"/>
    </row>
    <row r="366" spans="2:18" x14ac:dyDescent="0.35">
      <c r="B366" s="57">
        <f t="shared" si="40"/>
        <v>0</v>
      </c>
      <c r="C366" s="79">
        <f t="shared" si="37"/>
        <v>0</v>
      </c>
      <c r="D366" s="80">
        <f t="shared" si="38"/>
        <v>0</v>
      </c>
      <c r="E366" s="87">
        <f t="shared" si="36"/>
        <v>0</v>
      </c>
      <c r="F366" s="115">
        <f t="shared" si="39"/>
        <v>0</v>
      </c>
      <c r="G366" s="115"/>
      <c r="H366" s="40">
        <f t="shared" si="41"/>
        <v>0</v>
      </c>
      <c r="I366" s="66">
        <f t="shared" si="42"/>
        <v>0</v>
      </c>
      <c r="J366" s="3"/>
      <c r="K366" s="3"/>
      <c r="O366" s="43"/>
      <c r="P366" s="2"/>
      <c r="Q366" s="43"/>
      <c r="R366" s="2"/>
    </row>
    <row r="367" spans="2:18" x14ac:dyDescent="0.35">
      <c r="B367" s="57">
        <f t="shared" si="40"/>
        <v>0</v>
      </c>
      <c r="C367" s="79">
        <f t="shared" si="37"/>
        <v>0</v>
      </c>
      <c r="D367" s="80">
        <f t="shared" si="38"/>
        <v>0</v>
      </c>
      <c r="E367" s="87">
        <f t="shared" si="36"/>
        <v>0</v>
      </c>
      <c r="F367" s="115">
        <f t="shared" si="39"/>
        <v>0</v>
      </c>
      <c r="G367" s="115"/>
      <c r="H367" s="40">
        <f t="shared" si="41"/>
        <v>0</v>
      </c>
      <c r="I367" s="66">
        <f t="shared" si="42"/>
        <v>0</v>
      </c>
      <c r="O367" s="43"/>
      <c r="P367" s="2"/>
      <c r="Q367" s="43"/>
      <c r="R367" s="2"/>
    </row>
    <row r="368" spans="2:18" x14ac:dyDescent="0.35">
      <c r="B368" s="57">
        <f t="shared" si="40"/>
        <v>0</v>
      </c>
      <c r="C368" s="79">
        <f t="shared" si="37"/>
        <v>0</v>
      </c>
      <c r="D368" s="80">
        <f t="shared" si="38"/>
        <v>0</v>
      </c>
      <c r="E368" s="87">
        <f t="shared" si="36"/>
        <v>0</v>
      </c>
      <c r="F368" s="115">
        <f t="shared" si="39"/>
        <v>0</v>
      </c>
      <c r="G368" s="115"/>
      <c r="H368" s="40">
        <f t="shared" si="41"/>
        <v>0</v>
      </c>
      <c r="I368" s="66">
        <f t="shared" si="42"/>
        <v>0</v>
      </c>
      <c r="O368" s="43"/>
      <c r="P368" s="2"/>
      <c r="Q368" s="43"/>
      <c r="R368" s="2"/>
    </row>
    <row r="369" spans="2:18" x14ac:dyDescent="0.35">
      <c r="B369" s="57">
        <f t="shared" si="40"/>
        <v>0</v>
      </c>
      <c r="C369" s="79">
        <f t="shared" si="37"/>
        <v>0</v>
      </c>
      <c r="D369" s="80">
        <f t="shared" si="38"/>
        <v>0</v>
      </c>
      <c r="E369" s="87">
        <f t="shared" si="36"/>
        <v>0</v>
      </c>
      <c r="F369" s="115">
        <f t="shared" si="39"/>
        <v>0</v>
      </c>
      <c r="G369" s="115"/>
      <c r="H369" s="40">
        <f t="shared" si="41"/>
        <v>0</v>
      </c>
      <c r="I369" s="66">
        <f t="shared" si="42"/>
        <v>0</v>
      </c>
      <c r="O369" s="43"/>
      <c r="P369" s="2"/>
      <c r="Q369" s="43"/>
      <c r="R369" s="2"/>
    </row>
    <row r="370" spans="2:18" x14ac:dyDescent="0.35">
      <c r="B370" s="57">
        <f t="shared" si="40"/>
        <v>0</v>
      </c>
      <c r="C370" s="79">
        <f t="shared" si="37"/>
        <v>0</v>
      </c>
      <c r="D370" s="80">
        <f t="shared" si="38"/>
        <v>0</v>
      </c>
      <c r="E370" s="87">
        <f t="shared" si="36"/>
        <v>0</v>
      </c>
      <c r="F370" s="115">
        <f t="shared" si="39"/>
        <v>0</v>
      </c>
      <c r="G370" s="115"/>
      <c r="H370" s="40">
        <f t="shared" si="41"/>
        <v>0</v>
      </c>
      <c r="I370" s="66">
        <f t="shared" si="42"/>
        <v>0</v>
      </c>
      <c r="O370" s="43"/>
      <c r="P370" s="2"/>
      <c r="Q370" s="43"/>
      <c r="R370" s="2"/>
    </row>
    <row r="371" spans="2:18" x14ac:dyDescent="0.35">
      <c r="B371" s="57">
        <f t="shared" si="40"/>
        <v>0</v>
      </c>
      <c r="C371" s="79">
        <f t="shared" si="37"/>
        <v>0</v>
      </c>
      <c r="D371" s="80">
        <f t="shared" si="38"/>
        <v>0</v>
      </c>
      <c r="E371" s="87">
        <f t="shared" si="36"/>
        <v>0</v>
      </c>
      <c r="F371" s="115">
        <f t="shared" si="39"/>
        <v>0</v>
      </c>
      <c r="G371" s="115"/>
      <c r="H371" s="40">
        <f t="shared" si="41"/>
        <v>0</v>
      </c>
      <c r="I371" s="66">
        <f t="shared" si="42"/>
        <v>0</v>
      </c>
      <c r="O371" s="43"/>
      <c r="P371" s="2"/>
      <c r="Q371" s="43"/>
      <c r="R371" s="2"/>
    </row>
    <row r="372" spans="2:18" x14ac:dyDescent="0.35">
      <c r="B372" s="57">
        <f t="shared" si="40"/>
        <v>0</v>
      </c>
      <c r="C372" s="79">
        <f t="shared" si="37"/>
        <v>0</v>
      </c>
      <c r="D372" s="80">
        <f t="shared" si="38"/>
        <v>0</v>
      </c>
      <c r="E372" s="87">
        <f t="shared" si="36"/>
        <v>0</v>
      </c>
      <c r="F372" s="115">
        <f t="shared" si="39"/>
        <v>0</v>
      </c>
      <c r="G372" s="115"/>
      <c r="H372" s="40">
        <f t="shared" si="41"/>
        <v>0</v>
      </c>
      <c r="I372" s="66">
        <f t="shared" si="42"/>
        <v>0</v>
      </c>
      <c r="O372" s="43"/>
      <c r="P372" s="2"/>
      <c r="Q372" s="43"/>
      <c r="R372" s="2"/>
    </row>
    <row r="373" spans="2:18" x14ac:dyDescent="0.35">
      <c r="B373" s="57">
        <f t="shared" si="40"/>
        <v>0</v>
      </c>
      <c r="C373" s="79">
        <f t="shared" si="37"/>
        <v>0</v>
      </c>
      <c r="D373" s="80">
        <f t="shared" si="38"/>
        <v>0</v>
      </c>
      <c r="E373" s="87">
        <f t="shared" si="36"/>
        <v>0</v>
      </c>
      <c r="F373" s="115">
        <f t="shared" si="39"/>
        <v>0</v>
      </c>
      <c r="G373" s="115"/>
      <c r="H373" s="40">
        <f t="shared" si="41"/>
        <v>0</v>
      </c>
      <c r="I373" s="66">
        <f t="shared" si="42"/>
        <v>0</v>
      </c>
      <c r="O373" s="43"/>
      <c r="P373" s="2"/>
      <c r="Q373" s="43"/>
      <c r="R373" s="2"/>
    </row>
    <row r="374" spans="2:18" x14ac:dyDescent="0.35">
      <c r="B374" s="57">
        <f t="shared" si="40"/>
        <v>0</v>
      </c>
      <c r="C374" s="79">
        <f t="shared" si="37"/>
        <v>0</v>
      </c>
      <c r="D374" s="80">
        <f t="shared" si="38"/>
        <v>0</v>
      </c>
      <c r="E374" s="87">
        <f t="shared" si="36"/>
        <v>0</v>
      </c>
      <c r="F374" s="115">
        <f t="shared" si="39"/>
        <v>0</v>
      </c>
      <c r="G374" s="115"/>
      <c r="H374" s="40">
        <f t="shared" si="41"/>
        <v>0</v>
      </c>
      <c r="I374" s="66">
        <f t="shared" si="42"/>
        <v>0</v>
      </c>
      <c r="O374" s="43"/>
      <c r="P374" s="2"/>
      <c r="Q374" s="43"/>
      <c r="R374" s="2"/>
    </row>
    <row r="375" spans="2:18" x14ac:dyDescent="0.35">
      <c r="B375" s="57">
        <f t="shared" si="40"/>
        <v>0</v>
      </c>
      <c r="C375" s="79">
        <f t="shared" si="37"/>
        <v>0</v>
      </c>
      <c r="D375" s="80">
        <f t="shared" si="38"/>
        <v>0</v>
      </c>
      <c r="E375" s="87">
        <f t="shared" ref="E375:E438" si="43">IF($H$16,      IF(OR($B375&gt;($E$15+$P$10),AND($B375&gt;0,$B375&lt;=$E$15)),  ((((((($P$11+$E$16)*(B375-B376)*$P$12)/1000000000)*$E$12))*$E$11)+((((((2*$P$13)-$E$16)*(B375-B376)*$P$12)/1000000000)*$E$12)*(ROUNDUP(($E$11/$E$17),0)))+((((2*$P$13)*(B375-B376)*((($P$11+$E$16)*$E$17)+((2*$P$13)-$E$16)))/1000000000)*$E$12)),                                   IF(AND($B375&gt;$E$15,$B375&lt;=($E$15+$P$10)),    (((((((($P$11+$E$16)*(B375-B376)*$P$12)/1000000000)-$C375)*$E$12))*$E$11)+((((((2*$P$13)-$E$16)*(B375-B376)*$P$12)/1000000000)*$E$12)*(ROUNDUP(($E$11/$E$17),0)))+((((2*$P$13)*(B375-B376)*((($P$11+$E$16)*$E$17)+((2*$P$13)-$E$16)))/1000000000)*$E$12)),                            0)),                                                                                                                                                                   IF(OR($B375&gt;($E$15+$P$10),AND($B375&gt;0,$B375&lt;=$E$15)),        ((((($P$11+$E$16)*(B375-B376)*$P$12)/1000000000)*$E$12))*$E$11,                     IF(AND($B375&gt;$E$15,$B375&lt;=($E$15+$P$10)),            (((((($P$11+$E$16)*(B375-B376)*$P$12)/1000000000)-$C375)*$E$12))*$E$11,                   0)))</f>
        <v>0</v>
      </c>
      <c r="F375" s="115">
        <f t="shared" si="39"/>
        <v>0</v>
      </c>
      <c r="G375" s="115"/>
      <c r="H375" s="40">
        <f t="shared" si="41"/>
        <v>0</v>
      </c>
      <c r="I375" s="66">
        <f t="shared" si="42"/>
        <v>0</v>
      </c>
      <c r="O375" s="43"/>
      <c r="P375" s="2"/>
      <c r="Q375" s="43"/>
      <c r="R375" s="2"/>
    </row>
    <row r="376" spans="2:18" x14ac:dyDescent="0.35">
      <c r="B376" s="57">
        <f t="shared" si="40"/>
        <v>0</v>
      </c>
      <c r="C376" s="79">
        <f t="shared" si="37"/>
        <v>0</v>
      </c>
      <c r="D376" s="80">
        <f t="shared" si="38"/>
        <v>0</v>
      </c>
      <c r="E376" s="87">
        <f t="shared" si="43"/>
        <v>0</v>
      </c>
      <c r="F376" s="115">
        <f t="shared" si="39"/>
        <v>0</v>
      </c>
      <c r="G376" s="115"/>
      <c r="H376" s="40">
        <f t="shared" si="41"/>
        <v>0</v>
      </c>
      <c r="I376" s="66">
        <f t="shared" si="42"/>
        <v>0</v>
      </c>
      <c r="O376" s="43"/>
      <c r="P376" s="2"/>
      <c r="Q376" s="43"/>
      <c r="R376" s="2"/>
    </row>
    <row r="377" spans="2:18" x14ac:dyDescent="0.35">
      <c r="B377" s="57">
        <f t="shared" si="40"/>
        <v>0</v>
      </c>
      <c r="C377" s="79">
        <f t="shared" si="37"/>
        <v>0</v>
      </c>
      <c r="D377" s="80">
        <f t="shared" si="38"/>
        <v>0</v>
      </c>
      <c r="E377" s="87">
        <f t="shared" si="43"/>
        <v>0</v>
      </c>
      <c r="F377" s="115">
        <f t="shared" si="39"/>
        <v>0</v>
      </c>
      <c r="G377" s="115"/>
      <c r="H377" s="40">
        <f t="shared" si="41"/>
        <v>0</v>
      </c>
      <c r="I377" s="66">
        <f t="shared" si="42"/>
        <v>0</v>
      </c>
      <c r="O377" s="43"/>
      <c r="P377" s="2"/>
      <c r="Q377" s="43"/>
      <c r="R377" s="2"/>
    </row>
    <row r="378" spans="2:18" x14ac:dyDescent="0.35">
      <c r="B378" s="57">
        <f t="shared" si="40"/>
        <v>0</v>
      </c>
      <c r="C378" s="79">
        <f t="shared" si="37"/>
        <v>0</v>
      </c>
      <c r="D378" s="80">
        <f t="shared" si="38"/>
        <v>0</v>
      </c>
      <c r="E378" s="87">
        <f t="shared" si="43"/>
        <v>0</v>
      </c>
      <c r="F378" s="115">
        <f t="shared" si="39"/>
        <v>0</v>
      </c>
      <c r="G378" s="115"/>
      <c r="H378" s="40">
        <f t="shared" si="41"/>
        <v>0</v>
      </c>
      <c r="I378" s="66">
        <f t="shared" si="42"/>
        <v>0</v>
      </c>
      <c r="O378" s="43"/>
      <c r="P378" s="2"/>
      <c r="Q378" s="43"/>
      <c r="R378" s="2"/>
    </row>
    <row r="379" spans="2:18" x14ac:dyDescent="0.35">
      <c r="B379" s="57">
        <f t="shared" si="40"/>
        <v>0</v>
      </c>
      <c r="C379" s="79">
        <f t="shared" si="37"/>
        <v>0</v>
      </c>
      <c r="D379" s="80">
        <f t="shared" si="38"/>
        <v>0</v>
      </c>
      <c r="E379" s="87">
        <f t="shared" si="43"/>
        <v>0</v>
      </c>
      <c r="F379" s="115">
        <f t="shared" si="39"/>
        <v>0</v>
      </c>
      <c r="G379" s="115"/>
      <c r="H379" s="40">
        <f t="shared" si="41"/>
        <v>0</v>
      </c>
      <c r="I379" s="66">
        <f t="shared" si="42"/>
        <v>0</v>
      </c>
      <c r="O379" s="43"/>
      <c r="P379" s="2"/>
      <c r="Q379" s="43"/>
      <c r="R379" s="2"/>
    </row>
    <row r="380" spans="2:18" x14ac:dyDescent="0.35">
      <c r="B380" s="57">
        <f t="shared" si="40"/>
        <v>0</v>
      </c>
      <c r="C380" s="79">
        <f t="shared" si="37"/>
        <v>0</v>
      </c>
      <c r="D380" s="80">
        <f t="shared" si="38"/>
        <v>0</v>
      </c>
      <c r="E380" s="87">
        <f t="shared" si="43"/>
        <v>0</v>
      </c>
      <c r="F380" s="115">
        <f t="shared" si="39"/>
        <v>0</v>
      </c>
      <c r="G380" s="115"/>
      <c r="H380" s="40">
        <f t="shared" si="41"/>
        <v>0</v>
      </c>
      <c r="I380" s="66">
        <f t="shared" si="42"/>
        <v>0</v>
      </c>
      <c r="O380" s="43"/>
      <c r="P380" s="2"/>
      <c r="Q380" s="43"/>
      <c r="R380" s="2"/>
    </row>
    <row r="381" spans="2:18" x14ac:dyDescent="0.35">
      <c r="B381" s="57">
        <f t="shared" si="40"/>
        <v>0</v>
      </c>
      <c r="C381" s="79">
        <f t="shared" si="37"/>
        <v>0</v>
      </c>
      <c r="D381" s="80">
        <f t="shared" si="38"/>
        <v>0</v>
      </c>
      <c r="E381" s="87">
        <f t="shared" si="43"/>
        <v>0</v>
      </c>
      <c r="F381" s="115">
        <f t="shared" si="39"/>
        <v>0</v>
      </c>
      <c r="G381" s="115"/>
      <c r="H381" s="40">
        <f t="shared" si="41"/>
        <v>0</v>
      </c>
      <c r="I381" s="66">
        <f t="shared" si="42"/>
        <v>0</v>
      </c>
      <c r="O381" s="43"/>
      <c r="P381" s="2"/>
      <c r="Q381" s="43"/>
      <c r="R381" s="2"/>
    </row>
    <row r="382" spans="2:18" x14ac:dyDescent="0.35">
      <c r="B382" s="57">
        <f t="shared" si="40"/>
        <v>0</v>
      </c>
      <c r="C382" s="79">
        <f t="shared" si="37"/>
        <v>0</v>
      </c>
      <c r="D382" s="80">
        <f t="shared" si="38"/>
        <v>0</v>
      </c>
      <c r="E382" s="87">
        <f t="shared" si="43"/>
        <v>0</v>
      </c>
      <c r="F382" s="115">
        <f t="shared" si="39"/>
        <v>0</v>
      </c>
      <c r="G382" s="115"/>
      <c r="H382" s="40">
        <f t="shared" si="41"/>
        <v>0</v>
      </c>
      <c r="I382" s="66">
        <f t="shared" si="42"/>
        <v>0</v>
      </c>
      <c r="O382" s="43"/>
      <c r="P382" s="2"/>
      <c r="Q382" s="43"/>
      <c r="R382" s="2"/>
    </row>
    <row r="383" spans="2:18" x14ac:dyDescent="0.35">
      <c r="B383" s="57">
        <f t="shared" si="40"/>
        <v>0</v>
      </c>
      <c r="C383" s="79">
        <f t="shared" si="37"/>
        <v>0</v>
      </c>
      <c r="D383" s="80">
        <f t="shared" si="38"/>
        <v>0</v>
      </c>
      <c r="E383" s="87">
        <f t="shared" si="43"/>
        <v>0</v>
      </c>
      <c r="F383" s="115">
        <f t="shared" si="39"/>
        <v>0</v>
      </c>
      <c r="G383" s="115"/>
      <c r="H383" s="40">
        <f t="shared" si="41"/>
        <v>0</v>
      </c>
      <c r="I383" s="66">
        <f t="shared" si="42"/>
        <v>0</v>
      </c>
      <c r="O383" s="43"/>
      <c r="P383" s="2"/>
      <c r="Q383" s="43"/>
      <c r="R383" s="2"/>
    </row>
    <row r="384" spans="2:18" x14ac:dyDescent="0.35">
      <c r="B384" s="57">
        <f t="shared" si="40"/>
        <v>0</v>
      </c>
      <c r="C384" s="79">
        <f t="shared" si="37"/>
        <v>0</v>
      </c>
      <c r="D384" s="80">
        <f t="shared" si="38"/>
        <v>0</v>
      </c>
      <c r="E384" s="87">
        <f t="shared" si="43"/>
        <v>0</v>
      </c>
      <c r="F384" s="115">
        <f t="shared" si="39"/>
        <v>0</v>
      </c>
      <c r="G384" s="115"/>
      <c r="H384" s="40">
        <f t="shared" si="41"/>
        <v>0</v>
      </c>
      <c r="I384" s="66">
        <f t="shared" si="42"/>
        <v>0</v>
      </c>
      <c r="O384" s="43"/>
      <c r="P384" s="2"/>
      <c r="Q384" s="43"/>
      <c r="R384" s="2"/>
    </row>
    <row r="385" spans="2:18" x14ac:dyDescent="0.35">
      <c r="B385" s="57">
        <f t="shared" si="40"/>
        <v>0</v>
      </c>
      <c r="C385" s="79">
        <f t="shared" si="37"/>
        <v>0</v>
      </c>
      <c r="D385" s="80">
        <f t="shared" si="38"/>
        <v>0</v>
      </c>
      <c r="E385" s="87">
        <f t="shared" si="43"/>
        <v>0</v>
      </c>
      <c r="F385" s="115">
        <f t="shared" si="39"/>
        <v>0</v>
      </c>
      <c r="G385" s="115"/>
      <c r="H385" s="40">
        <f t="shared" si="41"/>
        <v>0</v>
      </c>
      <c r="I385" s="66">
        <f t="shared" si="42"/>
        <v>0</v>
      </c>
      <c r="O385" s="43"/>
      <c r="P385" s="2"/>
      <c r="Q385" s="43"/>
      <c r="R385" s="2"/>
    </row>
    <row r="386" spans="2:18" x14ac:dyDescent="0.35">
      <c r="B386" s="57">
        <f t="shared" si="40"/>
        <v>0</v>
      </c>
      <c r="C386" s="79">
        <f t="shared" si="37"/>
        <v>0</v>
      </c>
      <c r="D386" s="80">
        <f t="shared" si="38"/>
        <v>0</v>
      </c>
      <c r="E386" s="87">
        <f t="shared" si="43"/>
        <v>0</v>
      </c>
      <c r="F386" s="115">
        <f t="shared" si="39"/>
        <v>0</v>
      </c>
      <c r="G386" s="115"/>
      <c r="H386" s="40">
        <f t="shared" si="41"/>
        <v>0</v>
      </c>
      <c r="I386" s="66">
        <f t="shared" si="42"/>
        <v>0</v>
      </c>
      <c r="O386" s="43"/>
      <c r="P386" s="2"/>
      <c r="Q386" s="43"/>
      <c r="R386" s="2"/>
    </row>
    <row r="387" spans="2:18" x14ac:dyDescent="0.35">
      <c r="B387" s="57">
        <f t="shared" si="40"/>
        <v>0</v>
      </c>
      <c r="C387" s="79">
        <f t="shared" si="37"/>
        <v>0</v>
      </c>
      <c r="D387" s="80">
        <f t="shared" si="38"/>
        <v>0</v>
      </c>
      <c r="E387" s="87">
        <f t="shared" si="43"/>
        <v>0</v>
      </c>
      <c r="F387" s="115">
        <f t="shared" si="39"/>
        <v>0</v>
      </c>
      <c r="G387" s="115"/>
      <c r="H387" s="40">
        <f t="shared" si="41"/>
        <v>0</v>
      </c>
      <c r="I387" s="66">
        <f t="shared" si="42"/>
        <v>0</v>
      </c>
      <c r="O387" s="43"/>
      <c r="P387" s="2"/>
      <c r="Q387" s="43"/>
      <c r="R387" s="2"/>
    </row>
    <row r="388" spans="2:18" x14ac:dyDescent="0.35">
      <c r="B388" s="57">
        <f t="shared" si="40"/>
        <v>0</v>
      </c>
      <c r="C388" s="79">
        <f t="shared" si="37"/>
        <v>0</v>
      </c>
      <c r="D388" s="80">
        <f t="shared" si="38"/>
        <v>0</v>
      </c>
      <c r="E388" s="87">
        <f t="shared" si="43"/>
        <v>0</v>
      </c>
      <c r="F388" s="115">
        <f t="shared" si="39"/>
        <v>0</v>
      </c>
      <c r="G388" s="115"/>
      <c r="H388" s="40">
        <f t="shared" si="41"/>
        <v>0</v>
      </c>
      <c r="I388" s="66">
        <f t="shared" si="42"/>
        <v>0</v>
      </c>
      <c r="O388" s="43"/>
      <c r="P388" s="2"/>
      <c r="Q388" s="43"/>
      <c r="R388" s="2"/>
    </row>
    <row r="389" spans="2:18" x14ac:dyDescent="0.35">
      <c r="B389" s="57">
        <f t="shared" si="40"/>
        <v>0</v>
      </c>
      <c r="C389" s="79">
        <f t="shared" si="37"/>
        <v>0</v>
      </c>
      <c r="D389" s="80">
        <f t="shared" si="38"/>
        <v>0</v>
      </c>
      <c r="E389" s="87">
        <f t="shared" si="43"/>
        <v>0</v>
      </c>
      <c r="F389" s="115">
        <f t="shared" si="39"/>
        <v>0</v>
      </c>
      <c r="G389" s="115"/>
      <c r="H389" s="40">
        <f t="shared" si="41"/>
        <v>0</v>
      </c>
      <c r="I389" s="66">
        <f t="shared" si="42"/>
        <v>0</v>
      </c>
      <c r="O389" s="43"/>
      <c r="P389" s="2"/>
      <c r="Q389" s="43"/>
      <c r="R389" s="2"/>
    </row>
    <row r="390" spans="2:18" x14ac:dyDescent="0.35">
      <c r="B390" s="57">
        <f t="shared" si="40"/>
        <v>0</v>
      </c>
      <c r="C390" s="79">
        <f t="shared" si="37"/>
        <v>0</v>
      </c>
      <c r="D390" s="80">
        <f t="shared" si="38"/>
        <v>0</v>
      </c>
      <c r="E390" s="87">
        <f t="shared" si="43"/>
        <v>0</v>
      </c>
      <c r="F390" s="115">
        <f t="shared" si="39"/>
        <v>0</v>
      </c>
      <c r="G390" s="115"/>
      <c r="H390" s="40">
        <f t="shared" si="41"/>
        <v>0</v>
      </c>
      <c r="I390" s="66">
        <f t="shared" si="42"/>
        <v>0</v>
      </c>
      <c r="O390" s="43"/>
      <c r="P390" s="2"/>
      <c r="Q390" s="43"/>
      <c r="R390" s="2"/>
    </row>
    <row r="391" spans="2:18" x14ac:dyDescent="0.35">
      <c r="B391" s="57">
        <f t="shared" si="40"/>
        <v>0</v>
      </c>
      <c r="C391" s="79">
        <f t="shared" si="37"/>
        <v>0</v>
      </c>
      <c r="D391" s="80">
        <f t="shared" si="38"/>
        <v>0</v>
      </c>
      <c r="E391" s="87">
        <f t="shared" si="43"/>
        <v>0</v>
      </c>
      <c r="F391" s="115">
        <f t="shared" si="39"/>
        <v>0</v>
      </c>
      <c r="G391" s="115"/>
      <c r="H391" s="40">
        <f t="shared" si="41"/>
        <v>0</v>
      </c>
      <c r="I391" s="66">
        <f t="shared" si="42"/>
        <v>0</v>
      </c>
      <c r="O391" s="43"/>
      <c r="P391" s="2"/>
      <c r="Q391" s="43"/>
      <c r="R391" s="2"/>
    </row>
    <row r="392" spans="2:18" x14ac:dyDescent="0.35">
      <c r="B392" s="57">
        <f t="shared" si="40"/>
        <v>0</v>
      </c>
      <c r="C392" s="79">
        <f t="shared" si="37"/>
        <v>0</v>
      </c>
      <c r="D392" s="80">
        <f t="shared" si="38"/>
        <v>0</v>
      </c>
      <c r="E392" s="87">
        <f t="shared" si="43"/>
        <v>0</v>
      </c>
      <c r="F392" s="115">
        <f t="shared" si="39"/>
        <v>0</v>
      </c>
      <c r="G392" s="115"/>
      <c r="H392" s="40">
        <f t="shared" si="41"/>
        <v>0</v>
      </c>
      <c r="I392" s="66">
        <f t="shared" si="42"/>
        <v>0</v>
      </c>
      <c r="O392" s="43"/>
      <c r="P392" s="2"/>
      <c r="Q392" s="43"/>
      <c r="R392" s="2"/>
    </row>
    <row r="393" spans="2:18" x14ac:dyDescent="0.35">
      <c r="B393" s="57">
        <f t="shared" si="40"/>
        <v>0</v>
      </c>
      <c r="C393" s="79">
        <f t="shared" si="37"/>
        <v>0</v>
      </c>
      <c r="D393" s="80">
        <f t="shared" si="38"/>
        <v>0</v>
      </c>
      <c r="E393" s="87">
        <f t="shared" si="43"/>
        <v>0</v>
      </c>
      <c r="F393" s="115">
        <f t="shared" si="39"/>
        <v>0</v>
      </c>
      <c r="G393" s="115"/>
      <c r="H393" s="40">
        <f t="shared" si="41"/>
        <v>0</v>
      </c>
      <c r="I393" s="66">
        <f t="shared" si="42"/>
        <v>0</v>
      </c>
      <c r="O393" s="43"/>
      <c r="P393" s="2"/>
      <c r="Q393" s="43"/>
      <c r="R393" s="2"/>
    </row>
    <row r="394" spans="2:18" x14ac:dyDescent="0.35">
      <c r="B394" s="57">
        <f t="shared" si="40"/>
        <v>0</v>
      </c>
      <c r="C394" s="79">
        <f t="shared" si="37"/>
        <v>0</v>
      </c>
      <c r="D394" s="80">
        <f t="shared" si="38"/>
        <v>0</v>
      </c>
      <c r="E394" s="87">
        <f t="shared" si="43"/>
        <v>0</v>
      </c>
      <c r="F394" s="115">
        <f t="shared" si="39"/>
        <v>0</v>
      </c>
      <c r="G394" s="115"/>
      <c r="H394" s="40">
        <f t="shared" si="41"/>
        <v>0</v>
      </c>
      <c r="I394" s="66">
        <f t="shared" si="42"/>
        <v>0</v>
      </c>
      <c r="O394" s="43"/>
      <c r="P394" s="2"/>
      <c r="Q394" s="43"/>
      <c r="R394" s="2"/>
    </row>
    <row r="395" spans="2:18" x14ac:dyDescent="0.35">
      <c r="B395" s="57">
        <f t="shared" si="40"/>
        <v>0</v>
      </c>
      <c r="C395" s="79">
        <f t="shared" si="37"/>
        <v>0</v>
      </c>
      <c r="D395" s="80">
        <f t="shared" si="38"/>
        <v>0</v>
      </c>
      <c r="E395" s="87">
        <f t="shared" si="43"/>
        <v>0</v>
      </c>
      <c r="F395" s="115">
        <f t="shared" si="39"/>
        <v>0</v>
      </c>
      <c r="G395" s="115"/>
      <c r="H395" s="40">
        <f t="shared" si="41"/>
        <v>0</v>
      </c>
      <c r="I395" s="66">
        <f t="shared" si="42"/>
        <v>0</v>
      </c>
      <c r="O395" s="43"/>
      <c r="P395" s="2"/>
      <c r="Q395" s="43"/>
      <c r="R395" s="2"/>
    </row>
    <row r="396" spans="2:18" x14ac:dyDescent="0.35">
      <c r="B396" s="57">
        <f t="shared" si="40"/>
        <v>0</v>
      </c>
      <c r="C396" s="79">
        <f t="shared" si="37"/>
        <v>0</v>
      </c>
      <c r="D396" s="80">
        <f t="shared" si="38"/>
        <v>0</v>
      </c>
      <c r="E396" s="87">
        <f t="shared" si="43"/>
        <v>0</v>
      </c>
      <c r="F396" s="115">
        <f t="shared" si="39"/>
        <v>0</v>
      </c>
      <c r="G396" s="115"/>
      <c r="H396" s="40">
        <f t="shared" si="41"/>
        <v>0</v>
      </c>
      <c r="I396" s="66">
        <f t="shared" si="42"/>
        <v>0</v>
      </c>
      <c r="O396" s="43"/>
      <c r="P396" s="2"/>
      <c r="Q396" s="43"/>
      <c r="R396" s="2"/>
    </row>
    <row r="397" spans="2:18" x14ac:dyDescent="0.35">
      <c r="B397" s="57">
        <f t="shared" si="40"/>
        <v>0</v>
      </c>
      <c r="C397" s="79">
        <f t="shared" si="37"/>
        <v>0</v>
      </c>
      <c r="D397" s="80">
        <f t="shared" si="38"/>
        <v>0</v>
      </c>
      <c r="E397" s="87">
        <f t="shared" si="43"/>
        <v>0</v>
      </c>
      <c r="F397" s="115">
        <f t="shared" si="39"/>
        <v>0</v>
      </c>
      <c r="G397" s="115"/>
      <c r="H397" s="40">
        <f t="shared" si="41"/>
        <v>0</v>
      </c>
      <c r="I397" s="66">
        <f t="shared" si="42"/>
        <v>0</v>
      </c>
      <c r="O397" s="43"/>
      <c r="P397" s="2"/>
      <c r="Q397" s="43"/>
      <c r="R397" s="2"/>
    </row>
    <row r="398" spans="2:18" x14ac:dyDescent="0.35">
      <c r="B398" s="57">
        <f t="shared" si="40"/>
        <v>0</v>
      </c>
      <c r="C398" s="79">
        <f t="shared" si="37"/>
        <v>0</v>
      </c>
      <c r="D398" s="80">
        <f t="shared" si="38"/>
        <v>0</v>
      </c>
      <c r="E398" s="87">
        <f t="shared" si="43"/>
        <v>0</v>
      </c>
      <c r="F398" s="115">
        <f t="shared" si="39"/>
        <v>0</v>
      </c>
      <c r="G398" s="115"/>
      <c r="H398" s="40">
        <f t="shared" si="41"/>
        <v>0</v>
      </c>
      <c r="I398" s="66">
        <f t="shared" si="42"/>
        <v>0</v>
      </c>
      <c r="O398" s="43"/>
      <c r="P398" s="2"/>
      <c r="Q398" s="43"/>
      <c r="R398" s="2"/>
    </row>
    <row r="399" spans="2:18" x14ac:dyDescent="0.35">
      <c r="B399" s="57">
        <f t="shared" si="40"/>
        <v>0</v>
      </c>
      <c r="C399" s="79">
        <f t="shared" si="37"/>
        <v>0</v>
      </c>
      <c r="D399" s="80">
        <f t="shared" si="38"/>
        <v>0</v>
      </c>
      <c r="E399" s="87">
        <f t="shared" si="43"/>
        <v>0</v>
      </c>
      <c r="F399" s="115">
        <f t="shared" si="39"/>
        <v>0</v>
      </c>
      <c r="G399" s="115"/>
      <c r="H399" s="40">
        <f t="shared" si="41"/>
        <v>0</v>
      </c>
      <c r="I399" s="66">
        <f t="shared" si="42"/>
        <v>0</v>
      </c>
      <c r="O399" s="43"/>
      <c r="P399" s="2"/>
      <c r="Q399" s="43"/>
      <c r="R399" s="2"/>
    </row>
    <row r="400" spans="2:18" x14ac:dyDescent="0.35">
      <c r="B400" s="57">
        <f t="shared" si="40"/>
        <v>0</v>
      </c>
      <c r="C400" s="79">
        <f t="shared" si="37"/>
        <v>0</v>
      </c>
      <c r="D400" s="80">
        <f t="shared" si="38"/>
        <v>0</v>
      </c>
      <c r="E400" s="87">
        <f t="shared" si="43"/>
        <v>0</v>
      </c>
      <c r="F400" s="115">
        <f t="shared" si="39"/>
        <v>0</v>
      </c>
      <c r="G400" s="115"/>
      <c r="H400" s="40">
        <f t="shared" si="41"/>
        <v>0</v>
      </c>
      <c r="I400" s="66">
        <f t="shared" si="42"/>
        <v>0</v>
      </c>
      <c r="O400" s="43"/>
      <c r="P400" s="2"/>
      <c r="Q400" s="43"/>
      <c r="R400" s="2"/>
    </row>
    <row r="401" spans="2:18" x14ac:dyDescent="0.35">
      <c r="B401" s="57">
        <f t="shared" si="40"/>
        <v>0</v>
      </c>
      <c r="C401" s="79">
        <f t="shared" si="37"/>
        <v>0</v>
      </c>
      <c r="D401" s="80">
        <f t="shared" si="38"/>
        <v>0</v>
      </c>
      <c r="E401" s="87">
        <f t="shared" si="43"/>
        <v>0</v>
      </c>
      <c r="F401" s="115">
        <f t="shared" si="39"/>
        <v>0</v>
      </c>
      <c r="G401" s="115"/>
      <c r="H401" s="40">
        <f t="shared" si="41"/>
        <v>0</v>
      </c>
      <c r="I401" s="66">
        <f t="shared" si="42"/>
        <v>0</v>
      </c>
      <c r="O401" s="43"/>
      <c r="P401" s="2"/>
      <c r="Q401" s="43"/>
      <c r="R401" s="2"/>
    </row>
    <row r="402" spans="2:18" x14ac:dyDescent="0.35">
      <c r="B402" s="57">
        <f t="shared" si="40"/>
        <v>0</v>
      </c>
      <c r="C402" s="79">
        <f t="shared" si="37"/>
        <v>0</v>
      </c>
      <c r="D402" s="80">
        <f t="shared" si="38"/>
        <v>0</v>
      </c>
      <c r="E402" s="87">
        <f t="shared" si="43"/>
        <v>0</v>
      </c>
      <c r="F402" s="115">
        <f t="shared" si="39"/>
        <v>0</v>
      </c>
      <c r="G402" s="115"/>
      <c r="H402" s="40">
        <f t="shared" si="41"/>
        <v>0</v>
      </c>
      <c r="I402" s="66">
        <f t="shared" si="42"/>
        <v>0</v>
      </c>
      <c r="O402" s="43"/>
      <c r="P402" s="2"/>
      <c r="Q402" s="43"/>
      <c r="R402" s="2"/>
    </row>
    <row r="403" spans="2:18" x14ac:dyDescent="0.35">
      <c r="B403" s="57">
        <f t="shared" si="40"/>
        <v>0</v>
      </c>
      <c r="C403" s="79">
        <f t="shared" si="37"/>
        <v>0</v>
      </c>
      <c r="D403" s="80">
        <f t="shared" si="38"/>
        <v>0</v>
      </c>
      <c r="E403" s="87">
        <f t="shared" si="43"/>
        <v>0</v>
      </c>
      <c r="F403" s="115">
        <f t="shared" si="39"/>
        <v>0</v>
      </c>
      <c r="G403" s="115"/>
      <c r="H403" s="40">
        <f t="shared" si="41"/>
        <v>0</v>
      </c>
      <c r="I403" s="66">
        <f t="shared" si="42"/>
        <v>0</v>
      </c>
      <c r="O403" s="43"/>
      <c r="P403" s="2"/>
      <c r="Q403" s="43"/>
      <c r="R403" s="2"/>
    </row>
    <row r="404" spans="2:18" x14ac:dyDescent="0.35">
      <c r="B404" s="57">
        <f t="shared" si="40"/>
        <v>0</v>
      </c>
      <c r="C404" s="79">
        <f t="shared" si="37"/>
        <v>0</v>
      </c>
      <c r="D404" s="80">
        <f t="shared" si="38"/>
        <v>0</v>
      </c>
      <c r="E404" s="87">
        <f t="shared" si="43"/>
        <v>0</v>
      </c>
      <c r="F404" s="115">
        <f t="shared" si="39"/>
        <v>0</v>
      </c>
      <c r="G404" s="115"/>
      <c r="H404" s="40">
        <f t="shared" si="41"/>
        <v>0</v>
      </c>
      <c r="I404" s="66">
        <f t="shared" si="42"/>
        <v>0</v>
      </c>
      <c r="O404" s="43"/>
      <c r="P404" s="2"/>
      <c r="Q404" s="43"/>
      <c r="R404" s="2"/>
    </row>
    <row r="405" spans="2:18" x14ac:dyDescent="0.35">
      <c r="B405" s="57">
        <f t="shared" si="40"/>
        <v>0</v>
      </c>
      <c r="C405" s="79">
        <f t="shared" si="37"/>
        <v>0</v>
      </c>
      <c r="D405" s="80">
        <f t="shared" si="38"/>
        <v>0</v>
      </c>
      <c r="E405" s="87">
        <f t="shared" si="43"/>
        <v>0</v>
      </c>
      <c r="F405" s="115">
        <f t="shared" si="39"/>
        <v>0</v>
      </c>
      <c r="G405" s="115"/>
      <c r="H405" s="40">
        <f t="shared" si="41"/>
        <v>0</v>
      </c>
      <c r="I405" s="66">
        <f t="shared" si="42"/>
        <v>0</v>
      </c>
      <c r="O405" s="43"/>
      <c r="P405" s="2"/>
      <c r="Q405" s="43"/>
      <c r="R405" s="2"/>
    </row>
    <row r="406" spans="2:18" x14ac:dyDescent="0.35">
      <c r="B406" s="57">
        <f t="shared" si="40"/>
        <v>0</v>
      </c>
      <c r="C406" s="79">
        <f t="shared" ref="C406:C469" si="44">IF($E$8="SC-44",     IF(B406=1117+$E$15,    0.0015,       IF(B406=1091.6+$E$15,   0.0043,        IF(B406=1066.2+$E$15,    0.0088,       IF(B406=1040.8+$E$15,   0.0126,        IF(B406=1015.4+$E$15,   0.0186,        IF(B406=990+$E$15,   0.0267,       IF(B406=964.6+$E$15,    0.0322,      IF(B406=939.2+$E$15,   0.0365,        IF(B406=913.8+$E$15,    0.0403,         IF(B406=888.4+$E$15,    0.0438,       IF(B406=863+$E$15,    0.0468,        IF(B406=837.6+$E$15,    0.0501,       IF(B406=812.2+$E$15,    0.0526,       IF(B406=786.8+$E$15,    0.0549,      IF(B406=761.4+$E$15,    0.0569,        IF(B406=736+$E$15,    0.0586,         IF(B406=710.6+$E$15,    0.0604,       IF(B406=685.2+$E$15,   0.0619,        IF(B406=659.8+$E$15,    0.0634,       IF(B406=634.4+$E$15,   0.0649,       IF(B406=609+$E$15,    0.0664,      IF(B406=583.6+$E$15,    0.0679,        IF(B406=558.2+$E$15,    0.0689,        IF(B406=532.8+$E$15,    0.0705,        IF(B406=507.4+$E$15,    0.0715,        IF(B406=482+$E$15,    0.0722,       IF(B406=456.6+$E$15,     0.0735,       IF(B406=431.2+$E$15,     0.0742,      IF(B406=405.8+$E$15,     0.075,        IF(B406=380.4+$E$15,   0.0757,        IF(B406=355+$E$15,    0.0767,      IF(B406=329.6+$E$15,     0.0773,        IF(B406=304.2+$E$15,    0.0783,       IF(B406=278.8+$E$15,     0.0788,       IF(B406=253.4+$E$15,    0.0795,      IF(B406=228+$E$15,   0.0803,        IF(B406=202.6+$E$15,     0.081,        IF(B406=177.2+$E$15,     0.0815,      IF(B406=151.8+$E$15,     0.0825,        IF(B406=126.4+$E$15,    0.0878,       IF(B406=101+$E$15,     0.081,        IF(B406=75.6+$E$15,     0.0868,       IF(B406=50.2+$E$15,     0.0886,        IF(B406=24.8+$E$15,     0.0906,        0)))))))))))))))))))))))))))))))))))))))))))),                                                                                                                                 IF($E$8="SC-34W",     IF(B406=863+$E$15,       0.0124,      IF(B406=837.6+$E$15,      0.0148,      IF(B406=812.2+$E$15,        0.0226,        IF(B406=786.8+$E$15,       0.0301,      IF(B406=761.4+$E$15,    0.035,     IF(B406=736+$E$15,    0.0391,     IF(B406=710.6+$E$15,    0.0427,    IF(B406=685.2+$E$15,   0.0459,     IF(B406=659.8+$E$15,  0.0486,      IF(B406=634.4+$E$15,   0.0512,     IF(B406=609+$E$15,   0.0534,     IF(B406=583.6+$E$15,   0.0553,     IF(B406=558.2+$E$15,   0.0573,    IF(B406=532.8+$E$15,       0.0592,    IF(B406=507.4+$E$15,   0.0607,   IF(B406=482+$E$15,  0.0621,    IF(B406=456.6+$E$15,   0.0636,    IF(B406=431.2+$E$15,   0.0651,    IF(B406=405.8+$E$15,   0.066,      IF(B406=380.4+$E$15,   0.067,    IF(B406=355+$E$15,   0.068,    IF(B406=329.6+$E$15,   0.0692,     IF(B406=304.2+$E$15,    0.0699,   IF(B406=278.8+$E$15,   0.0706,    IF(B406=253.4+$E$15,     0.0714,     IF(B406=228+$E$15,    0.0723,     IF(B406=202.6+$E$15,     0.0731,     IF(B406=177.2+$E$15,    0.0736,    IF(B406=151.8+$E$15,    0.0745,    IF(B406=126.4+$E$15,    0.075,     IF(B406=101+$E$15,    0.0755,     IF(B406=75.6+$E$15,     0.0765,        IF(B406=50.2+$E$15,     0.0779,        IF(B406=24.8+$E$15,    0.0777,        0)))))))))))))))))))))))))))))))))),                                                                                                                                                                      IF($E$8="SC-34E",      IF(B406=863+$E$15,    0.0127,         IF(B406=837.6+$E$15,    0.0154,         IF(B406=812.2+$E$15,    0.0235,           IF(B406=786.8+$E$15,   0.0314,      IF(B406=761.4+$E$15,    0.0365,     IF(B406=736+$E$15,    0.0408,     IF(B406=710.6+$E$15,    0.0446,    IF(B406=685.2+$E$15,   0.0478,     IF(B406=659.8+$E$15,  0.0506,      IF(B406=634.4+$E$15,   0.0534,     IF(B406=609+$E$15,   0.0557,     IF(B406=583.6+$E$15,   0.0577,     IF(B406=558.2+$E$15,   0.0597,    IF(B406=532.8+$E$15,       0.0618,    IF(B406=507.4+$E$15,   0.0633,   IF(B406=482+$E$15,  0.0648,    IF(B406=456.6+$E$15,   0.0663,    IF(B406=431.2+$E$15,   0.0678,    IF(B406=405.8+$E$15,   0.0689,      IF(B406=380.4+$E$15,   0.0699,    IF(B406=355+$E$15,   0.0709,    IF(B406=329.6+$E$15,   0.0721,     IF(B406=304.2+$E$15,    0.0729,   IF(B406=278.8+$E$15,   0.0737,    IF(B406=253.4+$E$15,     0.0744,     IF(B406=228+$E$15,    0.0754,     IF(B406=202.6+$E$15,     0.0762,     IF(B406=177.2+$E$15,    0.0767,    IF(B406=151.8+$E$15,    0.0777,    IF(B406=126.4+$E$15,    0.0782,     IF(B406=101+$E$15,    0.0787,     IF(B406=75.6+$E$15,     0.0797,        IF(B406=50.2+$E$15,     0.0813,        IF(B406=24.8+$E$15,    0.081,        0)))))))))))))))))))))))))))))))))),                                                                                                                   IF(B406=456.6+$E$15,   0.0017,    IF(B406=431.2+$E$15,   0.0066,    IF(B406=405.8+$E$15,   0.0122,      IF(B406=380.4+$E$15,   0.02,    IF(B406=355+$E$15,   0.0256,    IF(B406=329.6+$E$15,   0.0297,     IF(B406=304.2+$E$15,    0.0328,   IF(B406=278.8+$E$15,   0.0354,    IF(B406=253.4+$E$15,     0.0374,     IF(B406=228+$E$15,    0.0393,     IF(B406=202.6+$E$15,     0.0408,     IF(B406=177.2+$E$15,    0.0422,    IF(B406=151.8+$E$15,    0.0434,    IF(B406=126.4+$E$15,    0.0446,     IF(B406=101+$E$15,    0.0458,     IF(B406=75.6+$E$15,     0.0472,        IF(B406=50.2+$E$15,     0.0485,        IF(B406=24.8+$E$15,    0.0514,        0)))))))))))))))))))))</f>
        <v>0</v>
      </c>
      <c r="D406" s="80">
        <f t="shared" ref="D406:D469" si="45">IF($B406&gt;0,$C406*$E$11,0)</f>
        <v>0</v>
      </c>
      <c r="E406" s="87">
        <f t="shared" si="43"/>
        <v>0</v>
      </c>
      <c r="F406" s="115">
        <f t="shared" ref="F406:F469" si="46">$E406+$D406</f>
        <v>0</v>
      </c>
      <c r="G406" s="115"/>
      <c r="H406" s="40">
        <f t="shared" si="41"/>
        <v>0</v>
      </c>
      <c r="I406" s="66">
        <f t="shared" si="42"/>
        <v>0</v>
      </c>
      <c r="O406" s="43"/>
      <c r="P406" s="2"/>
      <c r="Q406" s="43"/>
      <c r="R406" s="2"/>
    </row>
    <row r="407" spans="2:18" x14ac:dyDescent="0.35">
      <c r="B407" s="57">
        <f t="shared" ref="B407:B470" si="47">IF($B406&gt;($P$10+$E$15+25.4),$B406-25.4,IF(AND($B406&gt;($P$10+$E$15),$B406&lt;=($P$10+$E$15+25.4)),($P$10+$E$15),IF(AND($B406&lt;=($P$10+$E$15),$B406&gt;($E$15+25.4)),$B406-25.4,IF(AND($B406&gt;$E$15,$B406&lt;=($E$15+25.4)),$E$15,IF(AND($B406&gt;25.4,$B406&lt;=$E$15),$B406-25.4,0)))))</f>
        <v>0</v>
      </c>
      <c r="C407" s="79">
        <f t="shared" si="44"/>
        <v>0</v>
      </c>
      <c r="D407" s="80">
        <f t="shared" si="45"/>
        <v>0</v>
      </c>
      <c r="E407" s="87">
        <f t="shared" si="43"/>
        <v>0</v>
      </c>
      <c r="F407" s="115">
        <f t="shared" si="46"/>
        <v>0</v>
      </c>
      <c r="G407" s="115"/>
      <c r="H407" s="40">
        <f t="shared" ref="H407:H470" si="48">IF($H408&gt;0,H408+F407,F407)</f>
        <v>0</v>
      </c>
      <c r="I407" s="66">
        <f t="shared" si="42"/>
        <v>0</v>
      </c>
      <c r="O407" s="43"/>
      <c r="P407" s="2"/>
      <c r="Q407" s="43"/>
      <c r="R407" s="2"/>
    </row>
    <row r="408" spans="2:18" x14ac:dyDescent="0.35">
      <c r="B408" s="57">
        <f t="shared" si="47"/>
        <v>0</v>
      </c>
      <c r="C408" s="79">
        <f t="shared" si="44"/>
        <v>0</v>
      </c>
      <c r="D408" s="80">
        <f t="shared" si="45"/>
        <v>0</v>
      </c>
      <c r="E408" s="87">
        <f t="shared" si="43"/>
        <v>0</v>
      </c>
      <c r="F408" s="115">
        <f t="shared" si="46"/>
        <v>0</v>
      </c>
      <c r="G408" s="115"/>
      <c r="H408" s="40">
        <f t="shared" si="48"/>
        <v>0</v>
      </c>
      <c r="I408" s="66">
        <f t="shared" ref="I408:I471" si="49">IF($B408&gt;0,$E$13+($B408/1000),0)</f>
        <v>0</v>
      </c>
      <c r="O408" s="43"/>
      <c r="P408" s="2"/>
      <c r="Q408" s="43"/>
      <c r="R408" s="2"/>
    </row>
    <row r="409" spans="2:18" x14ac:dyDescent="0.35">
      <c r="B409" s="57">
        <f t="shared" si="47"/>
        <v>0</v>
      </c>
      <c r="C409" s="79">
        <f t="shared" si="44"/>
        <v>0</v>
      </c>
      <c r="D409" s="80">
        <f t="shared" si="45"/>
        <v>0</v>
      </c>
      <c r="E409" s="87">
        <f t="shared" si="43"/>
        <v>0</v>
      </c>
      <c r="F409" s="115">
        <f t="shared" si="46"/>
        <v>0</v>
      </c>
      <c r="G409" s="115"/>
      <c r="H409" s="40">
        <f t="shared" si="48"/>
        <v>0</v>
      </c>
      <c r="I409" s="66">
        <f t="shared" si="49"/>
        <v>0</v>
      </c>
      <c r="O409" s="43"/>
      <c r="P409" s="2"/>
      <c r="Q409" s="43"/>
      <c r="R409" s="2"/>
    </row>
    <row r="410" spans="2:18" x14ac:dyDescent="0.35">
      <c r="B410" s="57">
        <f t="shared" si="47"/>
        <v>0</v>
      </c>
      <c r="C410" s="79">
        <f t="shared" si="44"/>
        <v>0</v>
      </c>
      <c r="D410" s="80">
        <f t="shared" si="45"/>
        <v>0</v>
      </c>
      <c r="E410" s="87">
        <f t="shared" si="43"/>
        <v>0</v>
      </c>
      <c r="F410" s="115">
        <f t="shared" si="46"/>
        <v>0</v>
      </c>
      <c r="G410" s="115"/>
      <c r="H410" s="40">
        <f t="shared" si="48"/>
        <v>0</v>
      </c>
      <c r="I410" s="66">
        <f t="shared" si="49"/>
        <v>0</v>
      </c>
      <c r="O410" s="43"/>
      <c r="P410" s="2"/>
      <c r="Q410" s="43"/>
      <c r="R410" s="2"/>
    </row>
    <row r="411" spans="2:18" x14ac:dyDescent="0.35">
      <c r="B411" s="57">
        <f t="shared" si="47"/>
        <v>0</v>
      </c>
      <c r="C411" s="79">
        <f t="shared" si="44"/>
        <v>0</v>
      </c>
      <c r="D411" s="80">
        <f t="shared" si="45"/>
        <v>0</v>
      </c>
      <c r="E411" s="87">
        <f t="shared" si="43"/>
        <v>0</v>
      </c>
      <c r="F411" s="115">
        <f t="shared" si="46"/>
        <v>0</v>
      </c>
      <c r="G411" s="115"/>
      <c r="H411" s="40">
        <f t="shared" si="48"/>
        <v>0</v>
      </c>
      <c r="I411" s="66">
        <f t="shared" si="49"/>
        <v>0</v>
      </c>
      <c r="O411" s="43"/>
      <c r="P411" s="2"/>
      <c r="Q411" s="43"/>
      <c r="R411" s="2"/>
    </row>
    <row r="412" spans="2:18" x14ac:dyDescent="0.35">
      <c r="B412" s="57">
        <f t="shared" si="47"/>
        <v>0</v>
      </c>
      <c r="C412" s="79">
        <f t="shared" si="44"/>
        <v>0</v>
      </c>
      <c r="D412" s="80">
        <f t="shared" si="45"/>
        <v>0</v>
      </c>
      <c r="E412" s="87">
        <f t="shared" si="43"/>
        <v>0</v>
      </c>
      <c r="F412" s="115">
        <f t="shared" si="46"/>
        <v>0</v>
      </c>
      <c r="G412" s="115"/>
      <c r="H412" s="40">
        <f t="shared" si="48"/>
        <v>0</v>
      </c>
      <c r="I412" s="66">
        <f t="shared" si="49"/>
        <v>0</v>
      </c>
      <c r="O412" s="43"/>
      <c r="P412" s="2"/>
      <c r="Q412" s="43"/>
      <c r="R412" s="2"/>
    </row>
    <row r="413" spans="2:18" x14ac:dyDescent="0.35">
      <c r="B413" s="57">
        <f t="shared" si="47"/>
        <v>0</v>
      </c>
      <c r="C413" s="79">
        <f t="shared" si="44"/>
        <v>0</v>
      </c>
      <c r="D413" s="80">
        <f t="shared" si="45"/>
        <v>0</v>
      </c>
      <c r="E413" s="87">
        <f t="shared" si="43"/>
        <v>0</v>
      </c>
      <c r="F413" s="115">
        <f t="shared" si="46"/>
        <v>0</v>
      </c>
      <c r="G413" s="115"/>
      <c r="H413" s="40">
        <f t="shared" si="48"/>
        <v>0</v>
      </c>
      <c r="I413" s="66">
        <f t="shared" si="49"/>
        <v>0</v>
      </c>
      <c r="O413" s="43"/>
      <c r="P413" s="2"/>
      <c r="Q413" s="43"/>
      <c r="R413" s="2"/>
    </row>
    <row r="414" spans="2:18" x14ac:dyDescent="0.35">
      <c r="B414" s="57">
        <f t="shared" si="47"/>
        <v>0</v>
      </c>
      <c r="C414" s="79">
        <f t="shared" si="44"/>
        <v>0</v>
      </c>
      <c r="D414" s="80">
        <f t="shared" si="45"/>
        <v>0</v>
      </c>
      <c r="E414" s="87">
        <f t="shared" si="43"/>
        <v>0</v>
      </c>
      <c r="F414" s="115">
        <f t="shared" si="46"/>
        <v>0</v>
      </c>
      <c r="G414" s="115"/>
      <c r="H414" s="40">
        <f t="shared" si="48"/>
        <v>0</v>
      </c>
      <c r="I414" s="66">
        <f t="shared" si="49"/>
        <v>0</v>
      </c>
      <c r="O414" s="43"/>
      <c r="P414" s="2"/>
      <c r="Q414" s="43"/>
      <c r="R414" s="2"/>
    </row>
    <row r="415" spans="2:18" x14ac:dyDescent="0.35">
      <c r="B415" s="57">
        <f t="shared" si="47"/>
        <v>0</v>
      </c>
      <c r="C415" s="79">
        <f t="shared" si="44"/>
        <v>0</v>
      </c>
      <c r="D415" s="80">
        <f t="shared" si="45"/>
        <v>0</v>
      </c>
      <c r="E415" s="87">
        <f t="shared" si="43"/>
        <v>0</v>
      </c>
      <c r="F415" s="115">
        <f t="shared" si="46"/>
        <v>0</v>
      </c>
      <c r="G415" s="115"/>
      <c r="H415" s="40">
        <f t="shared" si="48"/>
        <v>0</v>
      </c>
      <c r="I415" s="66">
        <f t="shared" si="49"/>
        <v>0</v>
      </c>
      <c r="O415" s="43"/>
      <c r="P415" s="2"/>
      <c r="Q415" s="43"/>
      <c r="R415" s="2"/>
    </row>
    <row r="416" spans="2:18" x14ac:dyDescent="0.35">
      <c r="B416" s="57">
        <f t="shared" si="47"/>
        <v>0</v>
      </c>
      <c r="C416" s="79">
        <f t="shared" si="44"/>
        <v>0</v>
      </c>
      <c r="D416" s="80">
        <f t="shared" si="45"/>
        <v>0</v>
      </c>
      <c r="E416" s="87">
        <f t="shared" si="43"/>
        <v>0</v>
      </c>
      <c r="F416" s="115">
        <f t="shared" si="46"/>
        <v>0</v>
      </c>
      <c r="G416" s="115"/>
      <c r="H416" s="40">
        <f t="shared" si="48"/>
        <v>0</v>
      </c>
      <c r="I416" s="66">
        <f t="shared" si="49"/>
        <v>0</v>
      </c>
      <c r="O416" s="43"/>
      <c r="P416" s="2"/>
      <c r="Q416" s="43"/>
      <c r="R416" s="2"/>
    </row>
    <row r="417" spans="2:18" x14ac:dyDescent="0.35">
      <c r="B417" s="57">
        <f t="shared" si="47"/>
        <v>0</v>
      </c>
      <c r="C417" s="79">
        <f t="shared" si="44"/>
        <v>0</v>
      </c>
      <c r="D417" s="80">
        <f t="shared" si="45"/>
        <v>0</v>
      </c>
      <c r="E417" s="87">
        <f t="shared" si="43"/>
        <v>0</v>
      </c>
      <c r="F417" s="115">
        <f t="shared" si="46"/>
        <v>0</v>
      </c>
      <c r="G417" s="115"/>
      <c r="H417" s="40">
        <f t="shared" si="48"/>
        <v>0</v>
      </c>
      <c r="I417" s="66">
        <f t="shared" si="49"/>
        <v>0</v>
      </c>
      <c r="O417" s="43"/>
      <c r="P417" s="2"/>
      <c r="Q417" s="43"/>
      <c r="R417" s="2"/>
    </row>
    <row r="418" spans="2:18" x14ac:dyDescent="0.35">
      <c r="B418" s="57">
        <f t="shared" si="47"/>
        <v>0</v>
      </c>
      <c r="C418" s="79">
        <f t="shared" si="44"/>
        <v>0</v>
      </c>
      <c r="D418" s="80">
        <f t="shared" si="45"/>
        <v>0</v>
      </c>
      <c r="E418" s="87">
        <f t="shared" si="43"/>
        <v>0</v>
      </c>
      <c r="F418" s="115">
        <f t="shared" si="46"/>
        <v>0</v>
      </c>
      <c r="G418" s="115"/>
      <c r="H418" s="40">
        <f t="shared" si="48"/>
        <v>0</v>
      </c>
      <c r="I418" s="66">
        <f t="shared" si="49"/>
        <v>0</v>
      </c>
      <c r="O418" s="43"/>
      <c r="P418" s="2"/>
      <c r="Q418" s="43"/>
      <c r="R418" s="2"/>
    </row>
    <row r="419" spans="2:18" x14ac:dyDescent="0.35">
      <c r="B419" s="57">
        <f t="shared" si="47"/>
        <v>0</v>
      </c>
      <c r="C419" s="79">
        <f t="shared" si="44"/>
        <v>0</v>
      </c>
      <c r="D419" s="80">
        <f t="shared" si="45"/>
        <v>0</v>
      </c>
      <c r="E419" s="87">
        <f t="shared" si="43"/>
        <v>0</v>
      </c>
      <c r="F419" s="115">
        <f t="shared" si="46"/>
        <v>0</v>
      </c>
      <c r="G419" s="115"/>
      <c r="H419" s="40">
        <f t="shared" si="48"/>
        <v>0</v>
      </c>
      <c r="I419" s="66">
        <f t="shared" si="49"/>
        <v>0</v>
      </c>
      <c r="O419" s="43"/>
      <c r="P419" s="2"/>
      <c r="Q419" s="43"/>
      <c r="R419" s="2"/>
    </row>
    <row r="420" spans="2:18" x14ac:dyDescent="0.35">
      <c r="B420" s="57">
        <f t="shared" si="47"/>
        <v>0</v>
      </c>
      <c r="C420" s="79">
        <f t="shared" si="44"/>
        <v>0</v>
      </c>
      <c r="D420" s="80">
        <f t="shared" si="45"/>
        <v>0</v>
      </c>
      <c r="E420" s="87">
        <f t="shared" si="43"/>
        <v>0</v>
      </c>
      <c r="F420" s="115">
        <f t="shared" si="46"/>
        <v>0</v>
      </c>
      <c r="G420" s="115"/>
      <c r="H420" s="40">
        <f t="shared" si="48"/>
        <v>0</v>
      </c>
      <c r="I420" s="66">
        <f t="shared" si="49"/>
        <v>0</v>
      </c>
      <c r="O420" s="43"/>
      <c r="P420" s="2"/>
      <c r="Q420" s="43"/>
      <c r="R420" s="2"/>
    </row>
    <row r="421" spans="2:18" x14ac:dyDescent="0.35">
      <c r="B421" s="57">
        <f t="shared" si="47"/>
        <v>0</v>
      </c>
      <c r="C421" s="79">
        <f t="shared" si="44"/>
        <v>0</v>
      </c>
      <c r="D421" s="80">
        <f t="shared" si="45"/>
        <v>0</v>
      </c>
      <c r="E421" s="87">
        <f t="shared" si="43"/>
        <v>0</v>
      </c>
      <c r="F421" s="115">
        <f t="shared" si="46"/>
        <v>0</v>
      </c>
      <c r="G421" s="115"/>
      <c r="H421" s="40">
        <f t="shared" si="48"/>
        <v>0</v>
      </c>
      <c r="I421" s="66">
        <f t="shared" si="49"/>
        <v>0</v>
      </c>
      <c r="O421" s="43"/>
      <c r="P421" s="2"/>
      <c r="Q421" s="43"/>
      <c r="R421" s="2"/>
    </row>
    <row r="422" spans="2:18" x14ac:dyDescent="0.35">
      <c r="B422" s="57">
        <f t="shared" si="47"/>
        <v>0</v>
      </c>
      <c r="C422" s="79">
        <f t="shared" si="44"/>
        <v>0</v>
      </c>
      <c r="D422" s="80">
        <f t="shared" si="45"/>
        <v>0</v>
      </c>
      <c r="E422" s="87">
        <f t="shared" si="43"/>
        <v>0</v>
      </c>
      <c r="F422" s="115">
        <f t="shared" si="46"/>
        <v>0</v>
      </c>
      <c r="G422" s="115"/>
      <c r="H422" s="40">
        <f t="shared" si="48"/>
        <v>0</v>
      </c>
      <c r="I422" s="66">
        <f t="shared" si="49"/>
        <v>0</v>
      </c>
      <c r="O422" s="43"/>
      <c r="P422" s="2"/>
      <c r="Q422" s="43"/>
      <c r="R422" s="2"/>
    </row>
    <row r="423" spans="2:18" x14ac:dyDescent="0.35">
      <c r="B423" s="57">
        <f t="shared" si="47"/>
        <v>0</v>
      </c>
      <c r="C423" s="79">
        <f t="shared" si="44"/>
        <v>0</v>
      </c>
      <c r="D423" s="80">
        <f t="shared" si="45"/>
        <v>0</v>
      </c>
      <c r="E423" s="87">
        <f t="shared" si="43"/>
        <v>0</v>
      </c>
      <c r="F423" s="115">
        <f t="shared" si="46"/>
        <v>0</v>
      </c>
      <c r="G423" s="115"/>
      <c r="H423" s="40">
        <f t="shared" si="48"/>
        <v>0</v>
      </c>
      <c r="I423" s="66">
        <f t="shared" si="49"/>
        <v>0</v>
      </c>
      <c r="O423" s="43"/>
      <c r="P423" s="2"/>
      <c r="Q423" s="43"/>
      <c r="R423" s="2"/>
    </row>
    <row r="424" spans="2:18" x14ac:dyDescent="0.35">
      <c r="B424" s="57">
        <f t="shared" si="47"/>
        <v>0</v>
      </c>
      <c r="C424" s="79">
        <f t="shared" si="44"/>
        <v>0</v>
      </c>
      <c r="D424" s="80">
        <f t="shared" si="45"/>
        <v>0</v>
      </c>
      <c r="E424" s="87">
        <f t="shared" si="43"/>
        <v>0</v>
      </c>
      <c r="F424" s="115">
        <f t="shared" si="46"/>
        <v>0</v>
      </c>
      <c r="G424" s="115"/>
      <c r="H424" s="40">
        <f t="shared" si="48"/>
        <v>0</v>
      </c>
      <c r="I424" s="66">
        <f t="shared" si="49"/>
        <v>0</v>
      </c>
      <c r="O424" s="43"/>
      <c r="P424" s="2"/>
      <c r="Q424" s="43"/>
      <c r="R424" s="2"/>
    </row>
    <row r="425" spans="2:18" x14ac:dyDescent="0.35">
      <c r="B425" s="57">
        <f t="shared" si="47"/>
        <v>0</v>
      </c>
      <c r="C425" s="79">
        <f t="shared" si="44"/>
        <v>0</v>
      </c>
      <c r="D425" s="80">
        <f t="shared" si="45"/>
        <v>0</v>
      </c>
      <c r="E425" s="87">
        <f t="shared" si="43"/>
        <v>0</v>
      </c>
      <c r="F425" s="115">
        <f t="shared" si="46"/>
        <v>0</v>
      </c>
      <c r="G425" s="115"/>
      <c r="H425" s="40">
        <f t="shared" si="48"/>
        <v>0</v>
      </c>
      <c r="I425" s="66">
        <f t="shared" si="49"/>
        <v>0</v>
      </c>
      <c r="O425" s="43"/>
      <c r="P425" s="2"/>
      <c r="Q425" s="43"/>
      <c r="R425" s="2"/>
    </row>
    <row r="426" spans="2:18" x14ac:dyDescent="0.35">
      <c r="B426" s="57">
        <f t="shared" si="47"/>
        <v>0</v>
      </c>
      <c r="C426" s="79">
        <f t="shared" si="44"/>
        <v>0</v>
      </c>
      <c r="D426" s="80">
        <f t="shared" si="45"/>
        <v>0</v>
      </c>
      <c r="E426" s="87">
        <f t="shared" si="43"/>
        <v>0</v>
      </c>
      <c r="F426" s="115">
        <f t="shared" si="46"/>
        <v>0</v>
      </c>
      <c r="G426" s="115"/>
      <c r="H426" s="40">
        <f t="shared" si="48"/>
        <v>0</v>
      </c>
      <c r="I426" s="66">
        <f t="shared" si="49"/>
        <v>0</v>
      </c>
      <c r="O426" s="43"/>
      <c r="P426" s="2"/>
      <c r="Q426" s="43"/>
      <c r="R426" s="2"/>
    </row>
    <row r="427" spans="2:18" x14ac:dyDescent="0.35">
      <c r="B427" s="57">
        <f t="shared" si="47"/>
        <v>0</v>
      </c>
      <c r="C427" s="79">
        <f t="shared" si="44"/>
        <v>0</v>
      </c>
      <c r="D427" s="80">
        <f t="shared" si="45"/>
        <v>0</v>
      </c>
      <c r="E427" s="87">
        <f t="shared" si="43"/>
        <v>0</v>
      </c>
      <c r="F427" s="115">
        <f t="shared" si="46"/>
        <v>0</v>
      </c>
      <c r="G427" s="115"/>
      <c r="H427" s="40">
        <f t="shared" si="48"/>
        <v>0</v>
      </c>
      <c r="I427" s="66">
        <f t="shared" si="49"/>
        <v>0</v>
      </c>
      <c r="O427" s="43"/>
      <c r="P427" s="2"/>
      <c r="Q427" s="43"/>
      <c r="R427" s="2"/>
    </row>
    <row r="428" spans="2:18" x14ac:dyDescent="0.35">
      <c r="B428" s="57">
        <f t="shared" si="47"/>
        <v>0</v>
      </c>
      <c r="C428" s="79">
        <f t="shared" si="44"/>
        <v>0</v>
      </c>
      <c r="D428" s="80">
        <f t="shared" si="45"/>
        <v>0</v>
      </c>
      <c r="E428" s="87">
        <f t="shared" si="43"/>
        <v>0</v>
      </c>
      <c r="F428" s="115">
        <f t="shared" si="46"/>
        <v>0</v>
      </c>
      <c r="G428" s="115"/>
      <c r="H428" s="40">
        <f t="shared" si="48"/>
        <v>0</v>
      </c>
      <c r="I428" s="66">
        <f t="shared" si="49"/>
        <v>0</v>
      </c>
      <c r="O428" s="43"/>
      <c r="P428" s="2"/>
      <c r="Q428" s="43"/>
      <c r="R428" s="2"/>
    </row>
    <row r="429" spans="2:18" x14ac:dyDescent="0.35">
      <c r="B429" s="57">
        <f t="shared" si="47"/>
        <v>0</v>
      </c>
      <c r="C429" s="79">
        <f t="shared" si="44"/>
        <v>0</v>
      </c>
      <c r="D429" s="80">
        <f t="shared" si="45"/>
        <v>0</v>
      </c>
      <c r="E429" s="87">
        <f t="shared" si="43"/>
        <v>0</v>
      </c>
      <c r="F429" s="115">
        <f t="shared" si="46"/>
        <v>0</v>
      </c>
      <c r="G429" s="115"/>
      <c r="H429" s="40">
        <f t="shared" si="48"/>
        <v>0</v>
      </c>
      <c r="I429" s="66">
        <f t="shared" si="49"/>
        <v>0</v>
      </c>
      <c r="O429" s="43"/>
      <c r="P429" s="2"/>
      <c r="Q429" s="43"/>
      <c r="R429" s="2"/>
    </row>
    <row r="430" spans="2:18" x14ac:dyDescent="0.35">
      <c r="B430" s="57">
        <f t="shared" si="47"/>
        <v>0</v>
      </c>
      <c r="C430" s="79">
        <f t="shared" si="44"/>
        <v>0</v>
      </c>
      <c r="D430" s="80">
        <f t="shared" si="45"/>
        <v>0</v>
      </c>
      <c r="E430" s="87">
        <f t="shared" si="43"/>
        <v>0</v>
      </c>
      <c r="F430" s="115">
        <f t="shared" si="46"/>
        <v>0</v>
      </c>
      <c r="G430" s="115"/>
      <c r="H430" s="40">
        <f t="shared" si="48"/>
        <v>0</v>
      </c>
      <c r="I430" s="66">
        <f t="shared" si="49"/>
        <v>0</v>
      </c>
      <c r="O430" s="43"/>
      <c r="P430" s="2"/>
      <c r="Q430" s="43"/>
      <c r="R430" s="2"/>
    </row>
    <row r="431" spans="2:18" x14ac:dyDescent="0.35">
      <c r="B431" s="57">
        <f t="shared" si="47"/>
        <v>0</v>
      </c>
      <c r="C431" s="79">
        <f t="shared" si="44"/>
        <v>0</v>
      </c>
      <c r="D431" s="80">
        <f t="shared" si="45"/>
        <v>0</v>
      </c>
      <c r="E431" s="87">
        <f t="shared" si="43"/>
        <v>0</v>
      </c>
      <c r="F431" s="115">
        <f t="shared" si="46"/>
        <v>0</v>
      </c>
      <c r="G431" s="115"/>
      <c r="H431" s="40">
        <f t="shared" si="48"/>
        <v>0</v>
      </c>
      <c r="I431" s="66">
        <f t="shared" si="49"/>
        <v>0</v>
      </c>
      <c r="O431" s="43"/>
      <c r="P431" s="2"/>
      <c r="Q431" s="43"/>
      <c r="R431" s="2"/>
    </row>
    <row r="432" spans="2:18" x14ac:dyDescent="0.35">
      <c r="B432" s="57">
        <f t="shared" si="47"/>
        <v>0</v>
      </c>
      <c r="C432" s="79">
        <f t="shared" si="44"/>
        <v>0</v>
      </c>
      <c r="D432" s="80">
        <f t="shared" si="45"/>
        <v>0</v>
      </c>
      <c r="E432" s="87">
        <f t="shared" si="43"/>
        <v>0</v>
      </c>
      <c r="F432" s="115">
        <f t="shared" si="46"/>
        <v>0</v>
      </c>
      <c r="G432" s="115"/>
      <c r="H432" s="40">
        <f t="shared" si="48"/>
        <v>0</v>
      </c>
      <c r="I432" s="66">
        <f t="shared" si="49"/>
        <v>0</v>
      </c>
      <c r="O432" s="43"/>
      <c r="P432" s="2"/>
      <c r="Q432" s="43"/>
      <c r="R432" s="2"/>
    </row>
    <row r="433" spans="2:18" x14ac:dyDescent="0.35">
      <c r="B433" s="57">
        <f t="shared" si="47"/>
        <v>0</v>
      </c>
      <c r="C433" s="79">
        <f t="shared" si="44"/>
        <v>0</v>
      </c>
      <c r="D433" s="80">
        <f t="shared" si="45"/>
        <v>0</v>
      </c>
      <c r="E433" s="87">
        <f t="shared" si="43"/>
        <v>0</v>
      </c>
      <c r="F433" s="115">
        <f t="shared" si="46"/>
        <v>0</v>
      </c>
      <c r="G433" s="115"/>
      <c r="H433" s="40">
        <f t="shared" si="48"/>
        <v>0</v>
      </c>
      <c r="I433" s="66">
        <f t="shared" si="49"/>
        <v>0</v>
      </c>
      <c r="O433" s="43"/>
      <c r="P433" s="2"/>
      <c r="Q433" s="43"/>
      <c r="R433" s="2"/>
    </row>
    <row r="434" spans="2:18" x14ac:dyDescent="0.35">
      <c r="B434" s="57">
        <f t="shared" si="47"/>
        <v>0</v>
      </c>
      <c r="C434" s="79">
        <f t="shared" si="44"/>
        <v>0</v>
      </c>
      <c r="D434" s="80">
        <f t="shared" si="45"/>
        <v>0</v>
      </c>
      <c r="E434" s="87">
        <f t="shared" si="43"/>
        <v>0</v>
      </c>
      <c r="F434" s="115">
        <f t="shared" si="46"/>
        <v>0</v>
      </c>
      <c r="G434" s="115"/>
      <c r="H434" s="40">
        <f t="shared" si="48"/>
        <v>0</v>
      </c>
      <c r="I434" s="66">
        <f t="shared" si="49"/>
        <v>0</v>
      </c>
      <c r="O434" s="43"/>
      <c r="P434" s="2"/>
      <c r="Q434" s="43"/>
      <c r="R434" s="2"/>
    </row>
    <row r="435" spans="2:18" x14ac:dyDescent="0.35">
      <c r="B435" s="57">
        <f t="shared" si="47"/>
        <v>0</v>
      </c>
      <c r="C435" s="79">
        <f t="shared" si="44"/>
        <v>0</v>
      </c>
      <c r="D435" s="80">
        <f t="shared" si="45"/>
        <v>0</v>
      </c>
      <c r="E435" s="87">
        <f t="shared" si="43"/>
        <v>0</v>
      </c>
      <c r="F435" s="115">
        <f t="shared" si="46"/>
        <v>0</v>
      </c>
      <c r="G435" s="115"/>
      <c r="H435" s="40">
        <f t="shared" si="48"/>
        <v>0</v>
      </c>
      <c r="I435" s="66">
        <f t="shared" si="49"/>
        <v>0</v>
      </c>
      <c r="O435" s="43"/>
      <c r="P435" s="2"/>
      <c r="Q435" s="43"/>
      <c r="R435" s="2"/>
    </row>
    <row r="436" spans="2:18" x14ac:dyDescent="0.35">
      <c r="B436" s="57">
        <f t="shared" si="47"/>
        <v>0</v>
      </c>
      <c r="C436" s="79">
        <f t="shared" si="44"/>
        <v>0</v>
      </c>
      <c r="D436" s="80">
        <f t="shared" si="45"/>
        <v>0</v>
      </c>
      <c r="E436" s="87">
        <f t="shared" si="43"/>
        <v>0</v>
      </c>
      <c r="F436" s="115">
        <f t="shared" si="46"/>
        <v>0</v>
      </c>
      <c r="G436" s="115"/>
      <c r="H436" s="40">
        <f t="shared" si="48"/>
        <v>0</v>
      </c>
      <c r="I436" s="66">
        <f t="shared" si="49"/>
        <v>0</v>
      </c>
      <c r="O436" s="43"/>
      <c r="P436" s="2"/>
      <c r="Q436" s="43"/>
      <c r="R436" s="2"/>
    </row>
    <row r="437" spans="2:18" x14ac:dyDescent="0.35">
      <c r="B437" s="57">
        <f t="shared" si="47"/>
        <v>0</v>
      </c>
      <c r="C437" s="79">
        <f t="shared" si="44"/>
        <v>0</v>
      </c>
      <c r="D437" s="80">
        <f t="shared" si="45"/>
        <v>0</v>
      </c>
      <c r="E437" s="87">
        <f t="shared" si="43"/>
        <v>0</v>
      </c>
      <c r="F437" s="115">
        <f t="shared" si="46"/>
        <v>0</v>
      </c>
      <c r="G437" s="115"/>
      <c r="H437" s="40">
        <f t="shared" si="48"/>
        <v>0</v>
      </c>
      <c r="I437" s="66">
        <f t="shared" si="49"/>
        <v>0</v>
      </c>
      <c r="O437" s="43"/>
      <c r="P437" s="2"/>
      <c r="Q437" s="43"/>
      <c r="R437" s="2"/>
    </row>
    <row r="438" spans="2:18" x14ac:dyDescent="0.35">
      <c r="B438" s="57">
        <f t="shared" si="47"/>
        <v>0</v>
      </c>
      <c r="C438" s="79">
        <f t="shared" si="44"/>
        <v>0</v>
      </c>
      <c r="D438" s="80">
        <f t="shared" si="45"/>
        <v>0</v>
      </c>
      <c r="E438" s="87">
        <f t="shared" si="43"/>
        <v>0</v>
      </c>
      <c r="F438" s="115">
        <f t="shared" si="46"/>
        <v>0</v>
      </c>
      <c r="G438" s="115"/>
      <c r="H438" s="40">
        <f t="shared" si="48"/>
        <v>0</v>
      </c>
      <c r="I438" s="66">
        <f t="shared" si="49"/>
        <v>0</v>
      </c>
      <c r="O438" s="43"/>
      <c r="P438" s="2"/>
      <c r="Q438" s="43"/>
      <c r="R438" s="2"/>
    </row>
    <row r="439" spans="2:18" x14ac:dyDescent="0.35">
      <c r="B439" s="57">
        <f t="shared" si="47"/>
        <v>0</v>
      </c>
      <c r="C439" s="79">
        <f t="shared" si="44"/>
        <v>0</v>
      </c>
      <c r="D439" s="80">
        <f t="shared" si="45"/>
        <v>0</v>
      </c>
      <c r="E439" s="87">
        <f t="shared" ref="E439:E500" si="50">IF($H$16,      IF(OR($B439&gt;($E$15+$P$10),AND($B439&gt;0,$B439&lt;=$E$15)),  ((((((($P$11+$E$16)*(B439-B440)*$P$12)/1000000000)*$E$12))*$E$11)+((((((2*$P$13)-$E$16)*(B439-B440)*$P$12)/1000000000)*$E$12)*(ROUNDUP(($E$11/$E$17),0)))+((((2*$P$13)*(B439-B440)*((($P$11+$E$16)*$E$17)+((2*$P$13)-$E$16)))/1000000000)*$E$12)),                                   IF(AND($B439&gt;$E$15,$B439&lt;=($E$15+$P$10)),    (((((((($P$11+$E$16)*(B439-B440)*$P$12)/1000000000)-$C439)*$E$12))*$E$11)+((((((2*$P$13)-$E$16)*(B439-B440)*$P$12)/1000000000)*$E$12)*(ROUNDUP(($E$11/$E$17),0)))+((((2*$P$13)*(B439-B440)*((($P$11+$E$16)*$E$17)+((2*$P$13)-$E$16)))/1000000000)*$E$12)),                            0)),                                                                                                                                                                   IF(OR($B439&gt;($E$15+$P$10),AND($B439&gt;0,$B439&lt;=$E$15)),        ((((($P$11+$E$16)*(B439-B440)*$P$12)/1000000000)*$E$12))*$E$11,                     IF(AND($B439&gt;$E$15,$B439&lt;=($E$15+$P$10)),            (((((($P$11+$E$16)*(B439-B440)*$P$12)/1000000000)-$C439)*$E$12))*$E$11,                   0)))</f>
        <v>0</v>
      </c>
      <c r="F439" s="115">
        <f t="shared" si="46"/>
        <v>0</v>
      </c>
      <c r="G439" s="115"/>
      <c r="H439" s="40">
        <f t="shared" si="48"/>
        <v>0</v>
      </c>
      <c r="I439" s="66">
        <f t="shared" si="49"/>
        <v>0</v>
      </c>
      <c r="O439" s="43"/>
      <c r="P439" s="2"/>
      <c r="Q439" s="43"/>
      <c r="R439" s="2"/>
    </row>
    <row r="440" spans="2:18" x14ac:dyDescent="0.35">
      <c r="B440" s="57">
        <f t="shared" si="47"/>
        <v>0</v>
      </c>
      <c r="C440" s="79">
        <f t="shared" si="44"/>
        <v>0</v>
      </c>
      <c r="D440" s="80">
        <f t="shared" si="45"/>
        <v>0</v>
      </c>
      <c r="E440" s="87">
        <f t="shared" si="50"/>
        <v>0</v>
      </c>
      <c r="F440" s="115">
        <f t="shared" si="46"/>
        <v>0</v>
      </c>
      <c r="G440" s="115"/>
      <c r="H440" s="40">
        <f t="shared" si="48"/>
        <v>0</v>
      </c>
      <c r="I440" s="66">
        <f t="shared" si="49"/>
        <v>0</v>
      </c>
      <c r="O440" s="43"/>
      <c r="P440" s="2"/>
      <c r="Q440" s="43"/>
      <c r="R440" s="2"/>
    </row>
    <row r="441" spans="2:18" x14ac:dyDescent="0.35">
      <c r="B441" s="57">
        <f t="shared" si="47"/>
        <v>0</v>
      </c>
      <c r="C441" s="79">
        <f t="shared" si="44"/>
        <v>0</v>
      </c>
      <c r="D441" s="80">
        <f t="shared" si="45"/>
        <v>0</v>
      </c>
      <c r="E441" s="87">
        <f t="shared" si="50"/>
        <v>0</v>
      </c>
      <c r="F441" s="115">
        <f t="shared" si="46"/>
        <v>0</v>
      </c>
      <c r="G441" s="115"/>
      <c r="H441" s="40">
        <f t="shared" si="48"/>
        <v>0</v>
      </c>
      <c r="I441" s="66">
        <f t="shared" si="49"/>
        <v>0</v>
      </c>
      <c r="O441" s="43"/>
      <c r="P441" s="2"/>
      <c r="Q441" s="43"/>
      <c r="R441" s="2"/>
    </row>
    <row r="442" spans="2:18" x14ac:dyDescent="0.35">
      <c r="B442" s="57">
        <f t="shared" si="47"/>
        <v>0</v>
      </c>
      <c r="C442" s="79">
        <f t="shared" si="44"/>
        <v>0</v>
      </c>
      <c r="D442" s="80">
        <f t="shared" si="45"/>
        <v>0</v>
      </c>
      <c r="E442" s="87">
        <f t="shared" si="50"/>
        <v>0</v>
      </c>
      <c r="F442" s="115">
        <f t="shared" si="46"/>
        <v>0</v>
      </c>
      <c r="G442" s="115"/>
      <c r="H442" s="40">
        <f t="shared" si="48"/>
        <v>0</v>
      </c>
      <c r="I442" s="66">
        <f t="shared" si="49"/>
        <v>0</v>
      </c>
      <c r="O442" s="43"/>
      <c r="P442" s="2"/>
      <c r="Q442" s="43"/>
      <c r="R442" s="2"/>
    </row>
    <row r="443" spans="2:18" x14ac:dyDescent="0.35">
      <c r="B443" s="57">
        <f t="shared" si="47"/>
        <v>0</v>
      </c>
      <c r="C443" s="79">
        <f t="shared" si="44"/>
        <v>0</v>
      </c>
      <c r="D443" s="80">
        <f t="shared" si="45"/>
        <v>0</v>
      </c>
      <c r="E443" s="87">
        <f t="shared" si="50"/>
        <v>0</v>
      </c>
      <c r="F443" s="115">
        <f t="shared" si="46"/>
        <v>0</v>
      </c>
      <c r="G443" s="115"/>
      <c r="H443" s="40">
        <f t="shared" si="48"/>
        <v>0</v>
      </c>
      <c r="I443" s="66">
        <f t="shared" si="49"/>
        <v>0</v>
      </c>
      <c r="O443" s="43"/>
      <c r="P443" s="2"/>
      <c r="Q443" s="43"/>
      <c r="R443" s="2"/>
    </row>
    <row r="444" spans="2:18" x14ac:dyDescent="0.35">
      <c r="B444" s="57">
        <f t="shared" si="47"/>
        <v>0</v>
      </c>
      <c r="C444" s="79">
        <f t="shared" si="44"/>
        <v>0</v>
      </c>
      <c r="D444" s="80">
        <f t="shared" si="45"/>
        <v>0</v>
      </c>
      <c r="E444" s="87">
        <f t="shared" si="50"/>
        <v>0</v>
      </c>
      <c r="F444" s="115">
        <f t="shared" si="46"/>
        <v>0</v>
      </c>
      <c r="G444" s="115"/>
      <c r="H444" s="40">
        <f t="shared" si="48"/>
        <v>0</v>
      </c>
      <c r="I444" s="66">
        <f t="shared" si="49"/>
        <v>0</v>
      </c>
      <c r="O444" s="43"/>
      <c r="P444" s="2"/>
      <c r="Q444" s="43"/>
      <c r="R444" s="2"/>
    </row>
    <row r="445" spans="2:18" x14ac:dyDescent="0.35">
      <c r="B445" s="57">
        <f t="shared" si="47"/>
        <v>0</v>
      </c>
      <c r="C445" s="79">
        <f t="shared" si="44"/>
        <v>0</v>
      </c>
      <c r="D445" s="80">
        <f t="shared" si="45"/>
        <v>0</v>
      </c>
      <c r="E445" s="87">
        <f t="shared" si="50"/>
        <v>0</v>
      </c>
      <c r="F445" s="115">
        <f t="shared" si="46"/>
        <v>0</v>
      </c>
      <c r="G445" s="115"/>
      <c r="H445" s="40">
        <f t="shared" si="48"/>
        <v>0</v>
      </c>
      <c r="I445" s="66">
        <f t="shared" si="49"/>
        <v>0</v>
      </c>
      <c r="O445" s="43"/>
      <c r="P445" s="2"/>
      <c r="Q445" s="43"/>
      <c r="R445" s="2"/>
    </row>
    <row r="446" spans="2:18" x14ac:dyDescent="0.35">
      <c r="B446" s="57">
        <f t="shared" si="47"/>
        <v>0</v>
      </c>
      <c r="C446" s="79">
        <f t="shared" si="44"/>
        <v>0</v>
      </c>
      <c r="D446" s="80">
        <f t="shared" si="45"/>
        <v>0</v>
      </c>
      <c r="E446" s="87">
        <f t="shared" si="50"/>
        <v>0</v>
      </c>
      <c r="F446" s="115">
        <f t="shared" si="46"/>
        <v>0</v>
      </c>
      <c r="G446" s="115"/>
      <c r="H446" s="40">
        <f t="shared" si="48"/>
        <v>0</v>
      </c>
      <c r="I446" s="66">
        <f t="shared" si="49"/>
        <v>0</v>
      </c>
      <c r="O446" s="43"/>
      <c r="P446" s="2"/>
      <c r="Q446" s="43"/>
      <c r="R446" s="2"/>
    </row>
    <row r="447" spans="2:18" x14ac:dyDescent="0.35">
      <c r="B447" s="57">
        <f t="shared" si="47"/>
        <v>0</v>
      </c>
      <c r="C447" s="79">
        <f t="shared" si="44"/>
        <v>0</v>
      </c>
      <c r="D447" s="80">
        <f t="shared" si="45"/>
        <v>0</v>
      </c>
      <c r="E447" s="87">
        <f t="shared" si="50"/>
        <v>0</v>
      </c>
      <c r="F447" s="115">
        <f t="shared" si="46"/>
        <v>0</v>
      </c>
      <c r="G447" s="115"/>
      <c r="H447" s="40">
        <f t="shared" si="48"/>
        <v>0</v>
      </c>
      <c r="I447" s="66">
        <f t="shared" si="49"/>
        <v>0</v>
      </c>
      <c r="O447" s="43"/>
      <c r="P447" s="2"/>
      <c r="Q447" s="43"/>
      <c r="R447" s="2"/>
    </row>
    <row r="448" spans="2:18" x14ac:dyDescent="0.35">
      <c r="B448" s="57">
        <f t="shared" si="47"/>
        <v>0</v>
      </c>
      <c r="C448" s="79">
        <f t="shared" si="44"/>
        <v>0</v>
      </c>
      <c r="D448" s="80">
        <f t="shared" si="45"/>
        <v>0</v>
      </c>
      <c r="E448" s="87">
        <f t="shared" si="50"/>
        <v>0</v>
      </c>
      <c r="F448" s="115">
        <f t="shared" si="46"/>
        <v>0</v>
      </c>
      <c r="G448" s="115"/>
      <c r="H448" s="40">
        <f t="shared" si="48"/>
        <v>0</v>
      </c>
      <c r="I448" s="66">
        <f t="shared" si="49"/>
        <v>0</v>
      </c>
      <c r="O448" s="43"/>
      <c r="P448" s="2"/>
      <c r="Q448" s="43"/>
      <c r="R448" s="2"/>
    </row>
    <row r="449" spans="2:18" x14ac:dyDescent="0.35">
      <c r="B449" s="57">
        <f t="shared" si="47"/>
        <v>0</v>
      </c>
      <c r="C449" s="79">
        <f t="shared" si="44"/>
        <v>0</v>
      </c>
      <c r="D449" s="80">
        <f t="shared" si="45"/>
        <v>0</v>
      </c>
      <c r="E449" s="87">
        <f t="shared" si="50"/>
        <v>0</v>
      </c>
      <c r="F449" s="115">
        <f t="shared" si="46"/>
        <v>0</v>
      </c>
      <c r="G449" s="115"/>
      <c r="H449" s="40">
        <f t="shared" si="48"/>
        <v>0</v>
      </c>
      <c r="I449" s="66">
        <f t="shared" si="49"/>
        <v>0</v>
      </c>
      <c r="O449" s="43"/>
      <c r="P449" s="2"/>
      <c r="Q449" s="43"/>
      <c r="R449" s="2"/>
    </row>
    <row r="450" spans="2:18" x14ac:dyDescent="0.35">
      <c r="B450" s="57">
        <f t="shared" si="47"/>
        <v>0</v>
      </c>
      <c r="C450" s="79">
        <f t="shared" si="44"/>
        <v>0</v>
      </c>
      <c r="D450" s="80">
        <f t="shared" si="45"/>
        <v>0</v>
      </c>
      <c r="E450" s="87">
        <f t="shared" si="50"/>
        <v>0</v>
      </c>
      <c r="F450" s="115">
        <f t="shared" si="46"/>
        <v>0</v>
      </c>
      <c r="G450" s="115"/>
      <c r="H450" s="40">
        <f t="shared" si="48"/>
        <v>0</v>
      </c>
      <c r="I450" s="66">
        <f t="shared" si="49"/>
        <v>0</v>
      </c>
      <c r="O450" s="43"/>
      <c r="P450" s="2"/>
      <c r="Q450" s="43"/>
      <c r="R450" s="2"/>
    </row>
    <row r="451" spans="2:18" x14ac:dyDescent="0.35">
      <c r="B451" s="57">
        <f t="shared" si="47"/>
        <v>0</v>
      </c>
      <c r="C451" s="79">
        <f t="shared" si="44"/>
        <v>0</v>
      </c>
      <c r="D451" s="80">
        <f t="shared" si="45"/>
        <v>0</v>
      </c>
      <c r="E451" s="87">
        <f t="shared" si="50"/>
        <v>0</v>
      </c>
      <c r="F451" s="115">
        <f t="shared" si="46"/>
        <v>0</v>
      </c>
      <c r="G451" s="115"/>
      <c r="H451" s="40">
        <f t="shared" si="48"/>
        <v>0</v>
      </c>
      <c r="I451" s="66">
        <f t="shared" si="49"/>
        <v>0</v>
      </c>
      <c r="O451" s="43"/>
      <c r="P451" s="2"/>
      <c r="Q451" s="43"/>
      <c r="R451" s="2"/>
    </row>
    <row r="452" spans="2:18" x14ac:dyDescent="0.35">
      <c r="B452" s="57">
        <f t="shared" si="47"/>
        <v>0</v>
      </c>
      <c r="C452" s="79">
        <f t="shared" si="44"/>
        <v>0</v>
      </c>
      <c r="D452" s="80">
        <f t="shared" si="45"/>
        <v>0</v>
      </c>
      <c r="E452" s="87">
        <f t="shared" si="50"/>
        <v>0</v>
      </c>
      <c r="F452" s="115">
        <f t="shared" si="46"/>
        <v>0</v>
      </c>
      <c r="G452" s="115"/>
      <c r="H452" s="40">
        <f t="shared" si="48"/>
        <v>0</v>
      </c>
      <c r="I452" s="66">
        <f t="shared" si="49"/>
        <v>0</v>
      </c>
      <c r="O452" s="43"/>
      <c r="P452" s="2"/>
      <c r="Q452" s="43"/>
      <c r="R452" s="2"/>
    </row>
    <row r="453" spans="2:18" x14ac:dyDescent="0.35">
      <c r="B453" s="57">
        <f t="shared" si="47"/>
        <v>0</v>
      </c>
      <c r="C453" s="79">
        <f t="shared" si="44"/>
        <v>0</v>
      </c>
      <c r="D453" s="80">
        <f t="shared" si="45"/>
        <v>0</v>
      </c>
      <c r="E453" s="87">
        <f t="shared" si="50"/>
        <v>0</v>
      </c>
      <c r="F453" s="115">
        <f t="shared" si="46"/>
        <v>0</v>
      </c>
      <c r="G453" s="115"/>
      <c r="H453" s="40">
        <f t="shared" si="48"/>
        <v>0</v>
      </c>
      <c r="I453" s="66">
        <f t="shared" si="49"/>
        <v>0</v>
      </c>
      <c r="O453" s="43"/>
      <c r="P453" s="2"/>
      <c r="Q453" s="43"/>
      <c r="R453" s="2"/>
    </row>
    <row r="454" spans="2:18" x14ac:dyDescent="0.35">
      <c r="B454" s="57">
        <f t="shared" si="47"/>
        <v>0</v>
      </c>
      <c r="C454" s="79">
        <f t="shared" si="44"/>
        <v>0</v>
      </c>
      <c r="D454" s="80">
        <f t="shared" si="45"/>
        <v>0</v>
      </c>
      <c r="E454" s="87">
        <f t="shared" si="50"/>
        <v>0</v>
      </c>
      <c r="F454" s="115">
        <f t="shared" si="46"/>
        <v>0</v>
      </c>
      <c r="G454" s="115"/>
      <c r="H454" s="40">
        <f t="shared" si="48"/>
        <v>0</v>
      </c>
      <c r="I454" s="66">
        <f t="shared" si="49"/>
        <v>0</v>
      </c>
      <c r="O454" s="43"/>
      <c r="P454" s="2"/>
      <c r="Q454" s="43"/>
      <c r="R454" s="2"/>
    </row>
    <row r="455" spans="2:18" x14ac:dyDescent="0.35">
      <c r="B455" s="57">
        <f t="shared" si="47"/>
        <v>0</v>
      </c>
      <c r="C455" s="79">
        <f t="shared" si="44"/>
        <v>0</v>
      </c>
      <c r="D455" s="80">
        <f t="shared" si="45"/>
        <v>0</v>
      </c>
      <c r="E455" s="87">
        <f t="shared" si="50"/>
        <v>0</v>
      </c>
      <c r="F455" s="115">
        <f t="shared" si="46"/>
        <v>0</v>
      </c>
      <c r="G455" s="115"/>
      <c r="H455" s="40">
        <f t="shared" si="48"/>
        <v>0</v>
      </c>
      <c r="I455" s="66">
        <f t="shared" si="49"/>
        <v>0</v>
      </c>
      <c r="O455" s="43"/>
      <c r="P455" s="2"/>
      <c r="Q455" s="43"/>
      <c r="R455" s="2"/>
    </row>
    <row r="456" spans="2:18" x14ac:dyDescent="0.35">
      <c r="B456" s="57">
        <f t="shared" si="47"/>
        <v>0</v>
      </c>
      <c r="C456" s="79">
        <f t="shared" si="44"/>
        <v>0</v>
      </c>
      <c r="D456" s="80">
        <f t="shared" si="45"/>
        <v>0</v>
      </c>
      <c r="E456" s="87">
        <f t="shared" si="50"/>
        <v>0</v>
      </c>
      <c r="F456" s="115">
        <f t="shared" si="46"/>
        <v>0</v>
      </c>
      <c r="G456" s="115"/>
      <c r="H456" s="40">
        <f t="shared" si="48"/>
        <v>0</v>
      </c>
      <c r="I456" s="66">
        <f t="shared" si="49"/>
        <v>0</v>
      </c>
      <c r="O456" s="43"/>
      <c r="P456" s="2"/>
      <c r="Q456" s="43"/>
      <c r="R456" s="2"/>
    </row>
    <row r="457" spans="2:18" x14ac:dyDescent="0.35">
      <c r="B457" s="57">
        <f t="shared" si="47"/>
        <v>0</v>
      </c>
      <c r="C457" s="79">
        <f t="shared" si="44"/>
        <v>0</v>
      </c>
      <c r="D457" s="80">
        <f t="shared" si="45"/>
        <v>0</v>
      </c>
      <c r="E457" s="87">
        <f t="shared" si="50"/>
        <v>0</v>
      </c>
      <c r="F457" s="115">
        <f t="shared" si="46"/>
        <v>0</v>
      </c>
      <c r="G457" s="115"/>
      <c r="H457" s="40">
        <f t="shared" si="48"/>
        <v>0</v>
      </c>
      <c r="I457" s="66">
        <f t="shared" si="49"/>
        <v>0</v>
      </c>
      <c r="O457" s="43"/>
      <c r="P457" s="2"/>
      <c r="Q457" s="43"/>
      <c r="R457" s="2"/>
    </row>
    <row r="458" spans="2:18" x14ac:dyDescent="0.35">
      <c r="B458" s="57">
        <f t="shared" si="47"/>
        <v>0</v>
      </c>
      <c r="C458" s="79">
        <f t="shared" si="44"/>
        <v>0</v>
      </c>
      <c r="D458" s="80">
        <f t="shared" si="45"/>
        <v>0</v>
      </c>
      <c r="E458" s="87">
        <f t="shared" si="50"/>
        <v>0</v>
      </c>
      <c r="F458" s="115">
        <f t="shared" si="46"/>
        <v>0</v>
      </c>
      <c r="G458" s="115"/>
      <c r="H458" s="40">
        <f t="shared" si="48"/>
        <v>0</v>
      </c>
      <c r="I458" s="66">
        <f t="shared" si="49"/>
        <v>0</v>
      </c>
      <c r="O458" s="43"/>
      <c r="P458" s="2"/>
      <c r="Q458" s="43"/>
      <c r="R458" s="2"/>
    </row>
    <row r="459" spans="2:18" x14ac:dyDescent="0.35">
      <c r="B459" s="57">
        <f t="shared" si="47"/>
        <v>0</v>
      </c>
      <c r="C459" s="79">
        <f t="shared" si="44"/>
        <v>0</v>
      </c>
      <c r="D459" s="80">
        <f t="shared" si="45"/>
        <v>0</v>
      </c>
      <c r="E459" s="87">
        <f t="shared" si="50"/>
        <v>0</v>
      </c>
      <c r="F459" s="115">
        <f t="shared" si="46"/>
        <v>0</v>
      </c>
      <c r="G459" s="115"/>
      <c r="H459" s="40">
        <f t="shared" si="48"/>
        <v>0</v>
      </c>
      <c r="I459" s="66">
        <f t="shared" si="49"/>
        <v>0</v>
      </c>
      <c r="O459" s="43"/>
      <c r="P459" s="2"/>
      <c r="Q459" s="43"/>
      <c r="R459" s="2"/>
    </row>
    <row r="460" spans="2:18" x14ac:dyDescent="0.35">
      <c r="B460" s="57">
        <f t="shared" si="47"/>
        <v>0</v>
      </c>
      <c r="C460" s="79">
        <f t="shared" si="44"/>
        <v>0</v>
      </c>
      <c r="D460" s="80">
        <f t="shared" si="45"/>
        <v>0</v>
      </c>
      <c r="E460" s="87">
        <f t="shared" si="50"/>
        <v>0</v>
      </c>
      <c r="F460" s="115">
        <f t="shared" si="46"/>
        <v>0</v>
      </c>
      <c r="G460" s="115"/>
      <c r="H460" s="40">
        <f t="shared" si="48"/>
        <v>0</v>
      </c>
      <c r="I460" s="66">
        <f t="shared" si="49"/>
        <v>0</v>
      </c>
      <c r="O460" s="43"/>
      <c r="P460" s="2"/>
      <c r="Q460" s="43"/>
      <c r="R460" s="2"/>
    </row>
    <row r="461" spans="2:18" x14ac:dyDescent="0.35">
      <c r="B461" s="57">
        <f t="shared" si="47"/>
        <v>0</v>
      </c>
      <c r="C461" s="79">
        <f t="shared" si="44"/>
        <v>0</v>
      </c>
      <c r="D461" s="80">
        <f t="shared" si="45"/>
        <v>0</v>
      </c>
      <c r="E461" s="87">
        <f t="shared" si="50"/>
        <v>0</v>
      </c>
      <c r="F461" s="115">
        <f t="shared" si="46"/>
        <v>0</v>
      </c>
      <c r="G461" s="115"/>
      <c r="H461" s="40">
        <f t="shared" si="48"/>
        <v>0</v>
      </c>
      <c r="I461" s="66">
        <f t="shared" si="49"/>
        <v>0</v>
      </c>
      <c r="O461" s="43"/>
      <c r="P461" s="2"/>
      <c r="Q461" s="43"/>
      <c r="R461" s="2"/>
    </row>
    <row r="462" spans="2:18" x14ac:dyDescent="0.35">
      <c r="B462" s="57">
        <f t="shared" si="47"/>
        <v>0</v>
      </c>
      <c r="C462" s="79">
        <f t="shared" si="44"/>
        <v>0</v>
      </c>
      <c r="D462" s="80">
        <f t="shared" si="45"/>
        <v>0</v>
      </c>
      <c r="E462" s="87">
        <f t="shared" si="50"/>
        <v>0</v>
      </c>
      <c r="F462" s="115">
        <f t="shared" si="46"/>
        <v>0</v>
      </c>
      <c r="G462" s="115"/>
      <c r="H462" s="40">
        <f t="shared" si="48"/>
        <v>0</v>
      </c>
      <c r="I462" s="66">
        <f t="shared" si="49"/>
        <v>0</v>
      </c>
      <c r="O462" s="43"/>
      <c r="P462" s="2"/>
      <c r="Q462" s="43"/>
      <c r="R462" s="2"/>
    </row>
    <row r="463" spans="2:18" x14ac:dyDescent="0.35">
      <c r="B463" s="57">
        <f t="shared" si="47"/>
        <v>0</v>
      </c>
      <c r="C463" s="79">
        <f t="shared" si="44"/>
        <v>0</v>
      </c>
      <c r="D463" s="80">
        <f t="shared" si="45"/>
        <v>0</v>
      </c>
      <c r="E463" s="87">
        <f t="shared" si="50"/>
        <v>0</v>
      </c>
      <c r="F463" s="115">
        <f t="shared" si="46"/>
        <v>0</v>
      </c>
      <c r="G463" s="115"/>
      <c r="H463" s="40">
        <f t="shared" si="48"/>
        <v>0</v>
      </c>
      <c r="I463" s="66">
        <f t="shared" si="49"/>
        <v>0</v>
      </c>
      <c r="O463" s="43"/>
      <c r="P463" s="2"/>
      <c r="Q463" s="43"/>
      <c r="R463" s="2"/>
    </row>
    <row r="464" spans="2:18" x14ac:dyDescent="0.35">
      <c r="B464" s="57">
        <f t="shared" si="47"/>
        <v>0</v>
      </c>
      <c r="C464" s="79">
        <f t="shared" si="44"/>
        <v>0</v>
      </c>
      <c r="D464" s="80">
        <f t="shared" si="45"/>
        <v>0</v>
      </c>
      <c r="E464" s="87">
        <f t="shared" si="50"/>
        <v>0</v>
      </c>
      <c r="F464" s="115">
        <f t="shared" si="46"/>
        <v>0</v>
      </c>
      <c r="G464" s="115"/>
      <c r="H464" s="40">
        <f t="shared" si="48"/>
        <v>0</v>
      </c>
      <c r="I464" s="66">
        <f t="shared" si="49"/>
        <v>0</v>
      </c>
      <c r="O464" s="43"/>
      <c r="P464" s="2"/>
      <c r="Q464" s="43"/>
      <c r="R464" s="2"/>
    </row>
    <row r="465" spans="2:18" x14ac:dyDescent="0.35">
      <c r="B465" s="57">
        <f t="shared" si="47"/>
        <v>0</v>
      </c>
      <c r="C465" s="79">
        <f t="shared" si="44"/>
        <v>0</v>
      </c>
      <c r="D465" s="80">
        <f t="shared" si="45"/>
        <v>0</v>
      </c>
      <c r="E465" s="87">
        <f t="shared" si="50"/>
        <v>0</v>
      </c>
      <c r="F465" s="115">
        <f t="shared" si="46"/>
        <v>0</v>
      </c>
      <c r="G465" s="115"/>
      <c r="H465" s="40">
        <f t="shared" si="48"/>
        <v>0</v>
      </c>
      <c r="I465" s="66">
        <f t="shared" si="49"/>
        <v>0</v>
      </c>
      <c r="O465" s="43"/>
      <c r="P465" s="2"/>
      <c r="Q465" s="43"/>
      <c r="R465" s="2"/>
    </row>
    <row r="466" spans="2:18" x14ac:dyDescent="0.35">
      <c r="B466" s="57">
        <f t="shared" si="47"/>
        <v>0</v>
      </c>
      <c r="C466" s="79">
        <f t="shared" si="44"/>
        <v>0</v>
      </c>
      <c r="D466" s="80">
        <f t="shared" si="45"/>
        <v>0</v>
      </c>
      <c r="E466" s="87">
        <f t="shared" si="50"/>
        <v>0</v>
      </c>
      <c r="F466" s="115">
        <f t="shared" si="46"/>
        <v>0</v>
      </c>
      <c r="G466" s="115"/>
      <c r="H466" s="40">
        <f t="shared" si="48"/>
        <v>0</v>
      </c>
      <c r="I466" s="66">
        <f t="shared" si="49"/>
        <v>0</v>
      </c>
      <c r="O466" s="43"/>
      <c r="P466" s="2"/>
      <c r="Q466" s="43"/>
      <c r="R466" s="2"/>
    </row>
    <row r="467" spans="2:18" x14ac:dyDescent="0.35">
      <c r="B467" s="57">
        <f t="shared" si="47"/>
        <v>0</v>
      </c>
      <c r="C467" s="79">
        <f t="shared" si="44"/>
        <v>0</v>
      </c>
      <c r="D467" s="80">
        <f t="shared" si="45"/>
        <v>0</v>
      </c>
      <c r="E467" s="87">
        <f t="shared" si="50"/>
        <v>0</v>
      </c>
      <c r="F467" s="115">
        <f t="shared" si="46"/>
        <v>0</v>
      </c>
      <c r="G467" s="115"/>
      <c r="H467" s="40">
        <f t="shared" si="48"/>
        <v>0</v>
      </c>
      <c r="I467" s="66">
        <f t="shared" si="49"/>
        <v>0</v>
      </c>
      <c r="O467" s="43"/>
      <c r="P467" s="2"/>
      <c r="Q467" s="43"/>
      <c r="R467" s="2"/>
    </row>
    <row r="468" spans="2:18" x14ac:dyDescent="0.35">
      <c r="B468" s="57">
        <f t="shared" si="47"/>
        <v>0</v>
      </c>
      <c r="C468" s="79">
        <f t="shared" si="44"/>
        <v>0</v>
      </c>
      <c r="D468" s="80">
        <f t="shared" si="45"/>
        <v>0</v>
      </c>
      <c r="E468" s="87">
        <f t="shared" si="50"/>
        <v>0</v>
      </c>
      <c r="F468" s="115">
        <f t="shared" si="46"/>
        <v>0</v>
      </c>
      <c r="G468" s="115"/>
      <c r="H468" s="40">
        <f t="shared" si="48"/>
        <v>0</v>
      </c>
      <c r="I468" s="66">
        <f t="shared" si="49"/>
        <v>0</v>
      </c>
      <c r="O468" s="43"/>
      <c r="P468" s="2"/>
      <c r="Q468" s="43"/>
      <c r="R468" s="2"/>
    </row>
    <row r="469" spans="2:18" x14ac:dyDescent="0.35">
      <c r="B469" s="57">
        <f t="shared" si="47"/>
        <v>0</v>
      </c>
      <c r="C469" s="79">
        <f t="shared" si="44"/>
        <v>0</v>
      </c>
      <c r="D469" s="80">
        <f t="shared" si="45"/>
        <v>0</v>
      </c>
      <c r="E469" s="87">
        <f t="shared" si="50"/>
        <v>0</v>
      </c>
      <c r="F469" s="115">
        <f t="shared" si="46"/>
        <v>0</v>
      </c>
      <c r="G469" s="115"/>
      <c r="H469" s="40">
        <f t="shared" si="48"/>
        <v>0</v>
      </c>
      <c r="I469" s="66">
        <f t="shared" si="49"/>
        <v>0</v>
      </c>
      <c r="O469" s="43"/>
      <c r="P469" s="2"/>
      <c r="Q469" s="43"/>
      <c r="R469" s="2"/>
    </row>
    <row r="470" spans="2:18" x14ac:dyDescent="0.35">
      <c r="B470" s="57">
        <f t="shared" si="47"/>
        <v>0</v>
      </c>
      <c r="C470" s="79">
        <f t="shared" ref="C470:C500" si="51">IF($E$8="SC-44",     IF(B470=1117+$E$15,    0.0015,       IF(B470=1091.6+$E$15,   0.0043,        IF(B470=1066.2+$E$15,    0.0088,       IF(B470=1040.8+$E$15,   0.0126,        IF(B470=1015.4+$E$15,   0.0186,        IF(B470=990+$E$15,   0.0267,       IF(B470=964.6+$E$15,    0.0322,      IF(B470=939.2+$E$15,   0.0365,        IF(B470=913.8+$E$15,    0.0403,         IF(B470=888.4+$E$15,    0.0438,       IF(B470=863+$E$15,    0.0468,        IF(B470=837.6+$E$15,    0.0501,       IF(B470=812.2+$E$15,    0.0526,       IF(B470=786.8+$E$15,    0.0549,      IF(B470=761.4+$E$15,    0.0569,        IF(B470=736+$E$15,    0.0586,         IF(B470=710.6+$E$15,    0.0604,       IF(B470=685.2+$E$15,   0.0619,        IF(B470=659.8+$E$15,    0.0634,       IF(B470=634.4+$E$15,   0.0649,       IF(B470=609+$E$15,    0.0664,      IF(B470=583.6+$E$15,    0.0679,        IF(B470=558.2+$E$15,    0.0689,        IF(B470=532.8+$E$15,    0.0705,        IF(B470=507.4+$E$15,    0.0715,        IF(B470=482+$E$15,    0.0722,       IF(B470=456.6+$E$15,     0.0735,       IF(B470=431.2+$E$15,     0.0742,      IF(B470=405.8+$E$15,     0.075,        IF(B470=380.4+$E$15,   0.0757,        IF(B470=355+$E$15,    0.0767,      IF(B470=329.6+$E$15,     0.0773,        IF(B470=304.2+$E$15,    0.0783,       IF(B470=278.8+$E$15,     0.0788,       IF(B470=253.4+$E$15,    0.0795,      IF(B470=228+$E$15,   0.0803,        IF(B470=202.6+$E$15,     0.081,        IF(B470=177.2+$E$15,     0.0815,      IF(B470=151.8+$E$15,     0.0825,        IF(B470=126.4+$E$15,    0.0878,       IF(B470=101+$E$15,     0.081,        IF(B470=75.6+$E$15,     0.0868,       IF(B470=50.2+$E$15,     0.0886,        IF(B470=24.8+$E$15,     0.0906,        0)))))))))))))))))))))))))))))))))))))))))))),                                                                                                                                 IF($E$8="SC-34W",     IF(B470=863+$E$15,       0.0124,      IF(B470=837.6+$E$15,      0.0148,      IF(B470=812.2+$E$15,        0.0226,        IF(B470=786.8+$E$15,       0.0301,      IF(B470=761.4+$E$15,    0.035,     IF(B470=736+$E$15,    0.0391,     IF(B470=710.6+$E$15,    0.0427,    IF(B470=685.2+$E$15,   0.0459,     IF(B470=659.8+$E$15,  0.0486,      IF(B470=634.4+$E$15,   0.0512,     IF(B470=609+$E$15,   0.0534,     IF(B470=583.6+$E$15,   0.0553,     IF(B470=558.2+$E$15,   0.0573,    IF(B470=532.8+$E$15,       0.0592,    IF(B470=507.4+$E$15,   0.0607,   IF(B470=482+$E$15,  0.0621,    IF(B470=456.6+$E$15,   0.0636,    IF(B470=431.2+$E$15,   0.0651,    IF(B470=405.8+$E$15,   0.066,      IF(B470=380.4+$E$15,   0.067,    IF(B470=355+$E$15,   0.068,    IF(B470=329.6+$E$15,   0.0692,     IF(B470=304.2+$E$15,    0.0699,   IF(B470=278.8+$E$15,   0.0706,    IF(B470=253.4+$E$15,     0.0714,     IF(B470=228+$E$15,    0.0723,     IF(B470=202.6+$E$15,     0.0731,     IF(B470=177.2+$E$15,    0.0736,    IF(B470=151.8+$E$15,    0.0745,    IF(B470=126.4+$E$15,    0.075,     IF(B470=101+$E$15,    0.0755,     IF(B470=75.6+$E$15,     0.0765,        IF(B470=50.2+$E$15,     0.0779,        IF(B470=24.8+$E$15,    0.0777,        0)))))))))))))))))))))))))))))))))),                                                                                                                                                                      IF($E$8="SC-34E",      IF(B470=863+$E$15,    0.0127,         IF(B470=837.6+$E$15,    0.0154,         IF(B470=812.2+$E$15,    0.0235,           IF(B470=786.8+$E$15,   0.0314,      IF(B470=761.4+$E$15,    0.0365,     IF(B470=736+$E$15,    0.0408,     IF(B470=710.6+$E$15,    0.0446,    IF(B470=685.2+$E$15,   0.0478,     IF(B470=659.8+$E$15,  0.0506,      IF(B470=634.4+$E$15,   0.0534,     IF(B470=609+$E$15,   0.0557,     IF(B470=583.6+$E$15,   0.0577,     IF(B470=558.2+$E$15,   0.0597,    IF(B470=532.8+$E$15,       0.0618,    IF(B470=507.4+$E$15,   0.0633,   IF(B470=482+$E$15,  0.0648,    IF(B470=456.6+$E$15,   0.0663,    IF(B470=431.2+$E$15,   0.0678,    IF(B470=405.8+$E$15,   0.0689,      IF(B470=380.4+$E$15,   0.0699,    IF(B470=355+$E$15,   0.0709,    IF(B470=329.6+$E$15,   0.0721,     IF(B470=304.2+$E$15,    0.0729,   IF(B470=278.8+$E$15,   0.0737,    IF(B470=253.4+$E$15,     0.0744,     IF(B470=228+$E$15,    0.0754,     IF(B470=202.6+$E$15,     0.0762,     IF(B470=177.2+$E$15,    0.0767,    IF(B470=151.8+$E$15,    0.0777,    IF(B470=126.4+$E$15,    0.0782,     IF(B470=101+$E$15,    0.0787,     IF(B470=75.6+$E$15,     0.0797,        IF(B470=50.2+$E$15,     0.0813,        IF(B470=24.8+$E$15,    0.081,        0)))))))))))))))))))))))))))))))))),                                                                                                                   IF(B470=456.6+$E$15,   0.0017,    IF(B470=431.2+$E$15,   0.0066,    IF(B470=405.8+$E$15,   0.0122,      IF(B470=380.4+$E$15,   0.02,    IF(B470=355+$E$15,   0.0256,    IF(B470=329.6+$E$15,   0.0297,     IF(B470=304.2+$E$15,    0.0328,   IF(B470=278.8+$E$15,   0.0354,    IF(B470=253.4+$E$15,     0.0374,     IF(B470=228+$E$15,    0.0393,     IF(B470=202.6+$E$15,     0.0408,     IF(B470=177.2+$E$15,    0.0422,    IF(B470=151.8+$E$15,    0.0434,    IF(B470=126.4+$E$15,    0.0446,     IF(B470=101+$E$15,    0.0458,     IF(B470=75.6+$E$15,     0.0472,        IF(B470=50.2+$E$15,     0.0485,        IF(B470=24.8+$E$15,    0.0514,        0)))))))))))))))))))))</f>
        <v>0</v>
      </c>
      <c r="D470" s="80">
        <f t="shared" ref="D470:D500" si="52">IF($B470&gt;0,$C470*$E$11,0)</f>
        <v>0</v>
      </c>
      <c r="E470" s="87">
        <f t="shared" si="50"/>
        <v>0</v>
      </c>
      <c r="F470" s="115">
        <f t="shared" ref="F470:F500" si="53">$E470+$D470</f>
        <v>0</v>
      </c>
      <c r="G470" s="115"/>
      <c r="H470" s="40">
        <f t="shared" si="48"/>
        <v>0</v>
      </c>
      <c r="I470" s="66">
        <f t="shared" si="49"/>
        <v>0</v>
      </c>
      <c r="O470" s="43"/>
      <c r="P470" s="2"/>
      <c r="Q470" s="43"/>
      <c r="R470" s="2"/>
    </row>
    <row r="471" spans="2:18" x14ac:dyDescent="0.35">
      <c r="B471" s="57">
        <f t="shared" ref="B471:B500" si="54">IF($B470&gt;($P$10+$E$15+25.4),$B470-25.4,IF(AND($B470&gt;($P$10+$E$15),$B470&lt;=($P$10+$E$15+25.4)),($P$10+$E$15),IF(AND($B470&lt;=($P$10+$E$15),$B470&gt;($E$15+25.4)),$B470-25.4,IF(AND($B470&gt;$E$15,$B470&lt;=($E$15+25.4)),$E$15,IF(AND($B470&gt;25.4,$B470&lt;=$E$15),$B470-25.4,0)))))</f>
        <v>0</v>
      </c>
      <c r="C471" s="79">
        <f t="shared" si="51"/>
        <v>0</v>
      </c>
      <c r="D471" s="80">
        <f t="shared" si="52"/>
        <v>0</v>
      </c>
      <c r="E471" s="87">
        <f t="shared" si="50"/>
        <v>0</v>
      </c>
      <c r="F471" s="115">
        <f t="shared" si="53"/>
        <v>0</v>
      </c>
      <c r="G471" s="115"/>
      <c r="H471" s="40">
        <f t="shared" ref="H471:H500" si="55">IF($H472&gt;0,H472+F471,F471)</f>
        <v>0</v>
      </c>
      <c r="I471" s="66">
        <f t="shared" si="49"/>
        <v>0</v>
      </c>
      <c r="O471" s="43"/>
      <c r="P471" s="2"/>
      <c r="Q471" s="43"/>
      <c r="R471" s="2"/>
    </row>
    <row r="472" spans="2:18" x14ac:dyDescent="0.35">
      <c r="B472" s="57">
        <f t="shared" si="54"/>
        <v>0</v>
      </c>
      <c r="C472" s="79">
        <f t="shared" si="51"/>
        <v>0</v>
      </c>
      <c r="D472" s="80">
        <f t="shared" si="52"/>
        <v>0</v>
      </c>
      <c r="E472" s="87">
        <f t="shared" si="50"/>
        <v>0</v>
      </c>
      <c r="F472" s="115">
        <f t="shared" si="53"/>
        <v>0</v>
      </c>
      <c r="G472" s="115"/>
      <c r="H472" s="40">
        <f t="shared" si="55"/>
        <v>0</v>
      </c>
      <c r="I472" s="66">
        <f t="shared" ref="I472:I500" si="56">IF($B472&gt;0,$E$13+($B472/1000),0)</f>
        <v>0</v>
      </c>
      <c r="O472" s="43"/>
      <c r="P472" s="2"/>
      <c r="Q472" s="43"/>
      <c r="R472" s="2"/>
    </row>
    <row r="473" spans="2:18" x14ac:dyDescent="0.35">
      <c r="B473" s="57">
        <f t="shared" si="54"/>
        <v>0</v>
      </c>
      <c r="C473" s="79">
        <f t="shared" si="51"/>
        <v>0</v>
      </c>
      <c r="D473" s="80">
        <f t="shared" si="52"/>
        <v>0</v>
      </c>
      <c r="E473" s="87">
        <f t="shared" si="50"/>
        <v>0</v>
      </c>
      <c r="F473" s="115">
        <f t="shared" si="53"/>
        <v>0</v>
      </c>
      <c r="G473" s="115"/>
      <c r="H473" s="40">
        <f t="shared" si="55"/>
        <v>0</v>
      </c>
      <c r="I473" s="66">
        <f t="shared" si="56"/>
        <v>0</v>
      </c>
      <c r="O473" s="43"/>
      <c r="P473" s="2"/>
      <c r="Q473" s="43"/>
      <c r="R473" s="2"/>
    </row>
    <row r="474" spans="2:18" x14ac:dyDescent="0.35">
      <c r="B474" s="57">
        <f t="shared" si="54"/>
        <v>0</v>
      </c>
      <c r="C474" s="79">
        <f t="shared" si="51"/>
        <v>0</v>
      </c>
      <c r="D474" s="80">
        <f t="shared" si="52"/>
        <v>0</v>
      </c>
      <c r="E474" s="87">
        <f t="shared" si="50"/>
        <v>0</v>
      </c>
      <c r="F474" s="115">
        <f t="shared" si="53"/>
        <v>0</v>
      </c>
      <c r="G474" s="115"/>
      <c r="H474" s="40">
        <f t="shared" si="55"/>
        <v>0</v>
      </c>
      <c r="I474" s="66">
        <f t="shared" si="56"/>
        <v>0</v>
      </c>
      <c r="O474" s="43"/>
      <c r="P474" s="2"/>
      <c r="Q474" s="43"/>
      <c r="R474" s="2"/>
    </row>
    <row r="475" spans="2:18" x14ac:dyDescent="0.35">
      <c r="B475" s="57">
        <f t="shared" si="54"/>
        <v>0</v>
      </c>
      <c r="C475" s="79">
        <f t="shared" si="51"/>
        <v>0</v>
      </c>
      <c r="D475" s="80">
        <f t="shared" si="52"/>
        <v>0</v>
      </c>
      <c r="E475" s="87">
        <f t="shared" si="50"/>
        <v>0</v>
      </c>
      <c r="F475" s="115">
        <f t="shared" si="53"/>
        <v>0</v>
      </c>
      <c r="G475" s="115"/>
      <c r="H475" s="40">
        <f t="shared" si="55"/>
        <v>0</v>
      </c>
      <c r="I475" s="66">
        <f t="shared" si="56"/>
        <v>0</v>
      </c>
      <c r="O475" s="43"/>
      <c r="P475" s="2"/>
      <c r="Q475" s="43"/>
      <c r="R475" s="2"/>
    </row>
    <row r="476" spans="2:18" x14ac:dyDescent="0.35">
      <c r="B476" s="57">
        <f t="shared" si="54"/>
        <v>0</v>
      </c>
      <c r="C476" s="79">
        <f t="shared" si="51"/>
        <v>0</v>
      </c>
      <c r="D476" s="80">
        <f t="shared" si="52"/>
        <v>0</v>
      </c>
      <c r="E476" s="87">
        <f t="shared" si="50"/>
        <v>0</v>
      </c>
      <c r="F476" s="115">
        <f t="shared" si="53"/>
        <v>0</v>
      </c>
      <c r="G476" s="115"/>
      <c r="H476" s="40">
        <f t="shared" si="55"/>
        <v>0</v>
      </c>
      <c r="I476" s="66">
        <f t="shared" si="56"/>
        <v>0</v>
      </c>
      <c r="O476" s="43"/>
      <c r="P476" s="2"/>
      <c r="Q476" s="43"/>
      <c r="R476" s="2"/>
    </row>
    <row r="477" spans="2:18" x14ac:dyDescent="0.35">
      <c r="B477" s="57">
        <f t="shared" si="54"/>
        <v>0</v>
      </c>
      <c r="C477" s="79">
        <f t="shared" si="51"/>
        <v>0</v>
      </c>
      <c r="D477" s="80">
        <f t="shared" si="52"/>
        <v>0</v>
      </c>
      <c r="E477" s="87">
        <f t="shared" si="50"/>
        <v>0</v>
      </c>
      <c r="F477" s="115">
        <f t="shared" si="53"/>
        <v>0</v>
      </c>
      <c r="G477" s="115"/>
      <c r="H477" s="40">
        <f t="shared" si="55"/>
        <v>0</v>
      </c>
      <c r="I477" s="66">
        <f t="shared" si="56"/>
        <v>0</v>
      </c>
      <c r="O477" s="43"/>
      <c r="P477" s="2"/>
      <c r="Q477" s="43"/>
      <c r="R477" s="2"/>
    </row>
    <row r="478" spans="2:18" x14ac:dyDescent="0.35">
      <c r="B478" s="57">
        <f t="shared" si="54"/>
        <v>0</v>
      </c>
      <c r="C478" s="79">
        <f t="shared" si="51"/>
        <v>0</v>
      </c>
      <c r="D478" s="80">
        <f t="shared" si="52"/>
        <v>0</v>
      </c>
      <c r="E478" s="87">
        <f t="shared" si="50"/>
        <v>0</v>
      </c>
      <c r="F478" s="115">
        <f t="shared" si="53"/>
        <v>0</v>
      </c>
      <c r="G478" s="115"/>
      <c r="H478" s="40">
        <f t="shared" si="55"/>
        <v>0</v>
      </c>
      <c r="I478" s="66">
        <f t="shared" si="56"/>
        <v>0</v>
      </c>
      <c r="O478" s="43"/>
      <c r="P478" s="2"/>
      <c r="Q478" s="43"/>
      <c r="R478" s="2"/>
    </row>
    <row r="479" spans="2:18" x14ac:dyDescent="0.35">
      <c r="B479" s="57">
        <f t="shared" si="54"/>
        <v>0</v>
      </c>
      <c r="C479" s="79">
        <f t="shared" si="51"/>
        <v>0</v>
      </c>
      <c r="D479" s="80">
        <f t="shared" si="52"/>
        <v>0</v>
      </c>
      <c r="E479" s="87">
        <f t="shared" si="50"/>
        <v>0</v>
      </c>
      <c r="F479" s="115">
        <f t="shared" si="53"/>
        <v>0</v>
      </c>
      <c r="G479" s="115"/>
      <c r="H479" s="40">
        <f t="shared" si="55"/>
        <v>0</v>
      </c>
      <c r="I479" s="66">
        <f t="shared" si="56"/>
        <v>0</v>
      </c>
      <c r="O479" s="43"/>
      <c r="P479" s="2"/>
      <c r="Q479" s="43"/>
      <c r="R479" s="2"/>
    </row>
    <row r="480" spans="2:18" x14ac:dyDescent="0.35">
      <c r="B480" s="57">
        <f t="shared" si="54"/>
        <v>0</v>
      </c>
      <c r="C480" s="79">
        <f t="shared" si="51"/>
        <v>0</v>
      </c>
      <c r="D480" s="80">
        <f t="shared" si="52"/>
        <v>0</v>
      </c>
      <c r="E480" s="87">
        <f t="shared" si="50"/>
        <v>0</v>
      </c>
      <c r="F480" s="115">
        <f t="shared" si="53"/>
        <v>0</v>
      </c>
      <c r="G480" s="115"/>
      <c r="H480" s="40">
        <f t="shared" si="55"/>
        <v>0</v>
      </c>
      <c r="I480" s="66">
        <f t="shared" si="56"/>
        <v>0</v>
      </c>
      <c r="O480" s="43"/>
      <c r="P480" s="2"/>
      <c r="Q480" s="43"/>
      <c r="R480" s="2"/>
    </row>
    <row r="481" spans="2:18" x14ac:dyDescent="0.35">
      <c r="B481" s="57">
        <f t="shared" si="54"/>
        <v>0</v>
      </c>
      <c r="C481" s="79">
        <f t="shared" si="51"/>
        <v>0</v>
      </c>
      <c r="D481" s="80">
        <f t="shared" si="52"/>
        <v>0</v>
      </c>
      <c r="E481" s="87">
        <f t="shared" si="50"/>
        <v>0</v>
      </c>
      <c r="F481" s="115">
        <f t="shared" si="53"/>
        <v>0</v>
      </c>
      <c r="G481" s="115"/>
      <c r="H481" s="40">
        <f t="shared" si="55"/>
        <v>0</v>
      </c>
      <c r="I481" s="66">
        <f t="shared" si="56"/>
        <v>0</v>
      </c>
      <c r="O481" s="43"/>
      <c r="P481" s="2"/>
      <c r="Q481" s="43"/>
      <c r="R481" s="2"/>
    </row>
    <row r="482" spans="2:18" x14ac:dyDescent="0.35">
      <c r="B482" s="57">
        <f t="shared" si="54"/>
        <v>0</v>
      </c>
      <c r="C482" s="79">
        <f t="shared" si="51"/>
        <v>0</v>
      </c>
      <c r="D482" s="80">
        <f t="shared" si="52"/>
        <v>0</v>
      </c>
      <c r="E482" s="87">
        <f t="shared" si="50"/>
        <v>0</v>
      </c>
      <c r="F482" s="115">
        <f t="shared" si="53"/>
        <v>0</v>
      </c>
      <c r="G482" s="115"/>
      <c r="H482" s="40">
        <f t="shared" si="55"/>
        <v>0</v>
      </c>
      <c r="I482" s="66">
        <f t="shared" si="56"/>
        <v>0</v>
      </c>
      <c r="O482" s="43"/>
      <c r="P482" s="2"/>
      <c r="Q482" s="43"/>
      <c r="R482" s="2"/>
    </row>
    <row r="483" spans="2:18" x14ac:dyDescent="0.35">
      <c r="B483" s="57">
        <f t="shared" si="54"/>
        <v>0</v>
      </c>
      <c r="C483" s="79">
        <f t="shared" si="51"/>
        <v>0</v>
      </c>
      <c r="D483" s="80">
        <f t="shared" si="52"/>
        <v>0</v>
      </c>
      <c r="E483" s="87">
        <f t="shared" si="50"/>
        <v>0</v>
      </c>
      <c r="F483" s="115">
        <f t="shared" si="53"/>
        <v>0</v>
      </c>
      <c r="G483" s="115"/>
      <c r="H483" s="40">
        <f t="shared" si="55"/>
        <v>0</v>
      </c>
      <c r="I483" s="66">
        <f t="shared" si="56"/>
        <v>0</v>
      </c>
      <c r="O483" s="43"/>
      <c r="P483" s="2"/>
      <c r="Q483" s="43"/>
      <c r="R483" s="2"/>
    </row>
    <row r="484" spans="2:18" x14ac:dyDescent="0.35">
      <c r="B484" s="57">
        <f t="shared" si="54"/>
        <v>0</v>
      </c>
      <c r="C484" s="79">
        <f t="shared" si="51"/>
        <v>0</v>
      </c>
      <c r="D484" s="80">
        <f t="shared" si="52"/>
        <v>0</v>
      </c>
      <c r="E484" s="87">
        <f t="shared" si="50"/>
        <v>0</v>
      </c>
      <c r="F484" s="115">
        <f t="shared" si="53"/>
        <v>0</v>
      </c>
      <c r="G484" s="115"/>
      <c r="H484" s="40">
        <f t="shared" si="55"/>
        <v>0</v>
      </c>
      <c r="I484" s="66">
        <f t="shared" si="56"/>
        <v>0</v>
      </c>
      <c r="O484" s="43"/>
      <c r="P484" s="2"/>
      <c r="Q484" s="43"/>
      <c r="R484" s="2"/>
    </row>
    <row r="485" spans="2:18" x14ac:dyDescent="0.35">
      <c r="B485" s="57">
        <f t="shared" si="54"/>
        <v>0</v>
      </c>
      <c r="C485" s="79">
        <f t="shared" si="51"/>
        <v>0</v>
      </c>
      <c r="D485" s="80">
        <f t="shared" si="52"/>
        <v>0</v>
      </c>
      <c r="E485" s="87">
        <f t="shared" si="50"/>
        <v>0</v>
      </c>
      <c r="F485" s="115">
        <f t="shared" si="53"/>
        <v>0</v>
      </c>
      <c r="G485" s="115"/>
      <c r="H485" s="40">
        <f t="shared" si="55"/>
        <v>0</v>
      </c>
      <c r="I485" s="66">
        <f t="shared" si="56"/>
        <v>0</v>
      </c>
      <c r="O485" s="43"/>
      <c r="P485" s="2"/>
      <c r="Q485" s="43"/>
      <c r="R485" s="2"/>
    </row>
    <row r="486" spans="2:18" x14ac:dyDescent="0.35">
      <c r="B486" s="57">
        <f t="shared" si="54"/>
        <v>0</v>
      </c>
      <c r="C486" s="79">
        <f t="shared" si="51"/>
        <v>0</v>
      </c>
      <c r="D486" s="80">
        <f t="shared" si="52"/>
        <v>0</v>
      </c>
      <c r="E486" s="87">
        <f t="shared" si="50"/>
        <v>0</v>
      </c>
      <c r="F486" s="115">
        <f t="shared" si="53"/>
        <v>0</v>
      </c>
      <c r="G486" s="115"/>
      <c r="H486" s="40">
        <f t="shared" si="55"/>
        <v>0</v>
      </c>
      <c r="I486" s="66">
        <f t="shared" si="56"/>
        <v>0</v>
      </c>
      <c r="O486" s="43"/>
      <c r="P486" s="2"/>
      <c r="Q486" s="43"/>
      <c r="R486" s="2"/>
    </row>
    <row r="487" spans="2:18" x14ac:dyDescent="0.35">
      <c r="B487" s="57">
        <f t="shared" si="54"/>
        <v>0</v>
      </c>
      <c r="C487" s="79">
        <f t="shared" si="51"/>
        <v>0</v>
      </c>
      <c r="D487" s="80">
        <f t="shared" si="52"/>
        <v>0</v>
      </c>
      <c r="E487" s="87">
        <f t="shared" si="50"/>
        <v>0</v>
      </c>
      <c r="F487" s="115">
        <f t="shared" si="53"/>
        <v>0</v>
      </c>
      <c r="G487" s="115"/>
      <c r="H487" s="40">
        <f t="shared" si="55"/>
        <v>0</v>
      </c>
      <c r="I487" s="66">
        <f t="shared" si="56"/>
        <v>0</v>
      </c>
      <c r="O487" s="43"/>
      <c r="P487" s="2"/>
      <c r="Q487" s="43"/>
      <c r="R487" s="2"/>
    </row>
    <row r="488" spans="2:18" x14ac:dyDescent="0.35">
      <c r="B488" s="57">
        <f t="shared" si="54"/>
        <v>0</v>
      </c>
      <c r="C488" s="79">
        <f t="shared" si="51"/>
        <v>0</v>
      </c>
      <c r="D488" s="80">
        <f t="shared" si="52"/>
        <v>0</v>
      </c>
      <c r="E488" s="87">
        <f t="shared" si="50"/>
        <v>0</v>
      </c>
      <c r="F488" s="115">
        <f t="shared" si="53"/>
        <v>0</v>
      </c>
      <c r="G488" s="115"/>
      <c r="H488" s="40">
        <f t="shared" si="55"/>
        <v>0</v>
      </c>
      <c r="I488" s="66">
        <f t="shared" si="56"/>
        <v>0</v>
      </c>
      <c r="O488" s="43"/>
      <c r="P488" s="2"/>
      <c r="Q488" s="43"/>
      <c r="R488" s="2"/>
    </row>
    <row r="489" spans="2:18" x14ac:dyDescent="0.35">
      <c r="B489" s="57">
        <f t="shared" si="54"/>
        <v>0</v>
      </c>
      <c r="C489" s="79">
        <f t="shared" si="51"/>
        <v>0</v>
      </c>
      <c r="D489" s="80">
        <f t="shared" si="52"/>
        <v>0</v>
      </c>
      <c r="E489" s="87">
        <f t="shared" si="50"/>
        <v>0</v>
      </c>
      <c r="F489" s="115">
        <f t="shared" si="53"/>
        <v>0</v>
      </c>
      <c r="G489" s="115"/>
      <c r="H489" s="40">
        <f t="shared" si="55"/>
        <v>0</v>
      </c>
      <c r="I489" s="66">
        <f t="shared" si="56"/>
        <v>0</v>
      </c>
      <c r="O489" s="43"/>
      <c r="P489" s="2"/>
      <c r="Q489" s="43"/>
      <c r="R489" s="2"/>
    </row>
    <row r="490" spans="2:18" x14ac:dyDescent="0.35">
      <c r="B490" s="57">
        <f t="shared" si="54"/>
        <v>0</v>
      </c>
      <c r="C490" s="79">
        <f t="shared" si="51"/>
        <v>0</v>
      </c>
      <c r="D490" s="80">
        <f t="shared" si="52"/>
        <v>0</v>
      </c>
      <c r="E490" s="87">
        <f t="shared" si="50"/>
        <v>0</v>
      </c>
      <c r="F490" s="115">
        <f t="shared" si="53"/>
        <v>0</v>
      </c>
      <c r="G490" s="115"/>
      <c r="H490" s="40">
        <f t="shared" si="55"/>
        <v>0</v>
      </c>
      <c r="I490" s="66">
        <f t="shared" si="56"/>
        <v>0</v>
      </c>
      <c r="O490" s="43"/>
      <c r="P490" s="2"/>
      <c r="Q490" s="43"/>
      <c r="R490" s="2"/>
    </row>
    <row r="491" spans="2:18" x14ac:dyDescent="0.35">
      <c r="B491" s="57">
        <f t="shared" si="54"/>
        <v>0</v>
      </c>
      <c r="C491" s="79">
        <f t="shared" si="51"/>
        <v>0</v>
      </c>
      <c r="D491" s="80">
        <f t="shared" si="52"/>
        <v>0</v>
      </c>
      <c r="E491" s="87">
        <f t="shared" si="50"/>
        <v>0</v>
      </c>
      <c r="F491" s="115">
        <f t="shared" si="53"/>
        <v>0</v>
      </c>
      <c r="G491" s="115"/>
      <c r="H491" s="40">
        <f t="shared" si="55"/>
        <v>0</v>
      </c>
      <c r="I491" s="66">
        <f t="shared" si="56"/>
        <v>0</v>
      </c>
      <c r="O491" s="43"/>
      <c r="P491" s="2"/>
      <c r="Q491" s="43"/>
      <c r="R491" s="2"/>
    </row>
    <row r="492" spans="2:18" x14ac:dyDescent="0.35">
      <c r="B492" s="57">
        <f t="shared" si="54"/>
        <v>0</v>
      </c>
      <c r="C492" s="79">
        <f t="shared" si="51"/>
        <v>0</v>
      </c>
      <c r="D492" s="80">
        <f t="shared" si="52"/>
        <v>0</v>
      </c>
      <c r="E492" s="87">
        <f t="shared" si="50"/>
        <v>0</v>
      </c>
      <c r="F492" s="115">
        <f t="shared" si="53"/>
        <v>0</v>
      </c>
      <c r="G492" s="115"/>
      <c r="H492" s="40">
        <f t="shared" si="55"/>
        <v>0</v>
      </c>
      <c r="I492" s="66">
        <f t="shared" si="56"/>
        <v>0</v>
      </c>
      <c r="O492" s="43"/>
      <c r="P492" s="2"/>
      <c r="Q492" s="43"/>
      <c r="R492" s="2"/>
    </row>
    <row r="493" spans="2:18" x14ac:dyDescent="0.35">
      <c r="B493" s="57">
        <f t="shared" si="54"/>
        <v>0</v>
      </c>
      <c r="C493" s="79">
        <f t="shared" si="51"/>
        <v>0</v>
      </c>
      <c r="D493" s="80">
        <f t="shared" si="52"/>
        <v>0</v>
      </c>
      <c r="E493" s="87">
        <f t="shared" si="50"/>
        <v>0</v>
      </c>
      <c r="F493" s="115">
        <f t="shared" si="53"/>
        <v>0</v>
      </c>
      <c r="G493" s="115"/>
      <c r="H493" s="40">
        <f t="shared" si="55"/>
        <v>0</v>
      </c>
      <c r="I493" s="66">
        <f t="shared" si="56"/>
        <v>0</v>
      </c>
      <c r="O493" s="43"/>
      <c r="P493" s="2"/>
      <c r="Q493" s="43"/>
      <c r="R493" s="2"/>
    </row>
    <row r="494" spans="2:18" x14ac:dyDescent="0.35">
      <c r="B494" s="57">
        <f t="shared" si="54"/>
        <v>0</v>
      </c>
      <c r="C494" s="79">
        <f t="shared" si="51"/>
        <v>0</v>
      </c>
      <c r="D494" s="80">
        <f t="shared" si="52"/>
        <v>0</v>
      </c>
      <c r="E494" s="87">
        <f t="shared" si="50"/>
        <v>0</v>
      </c>
      <c r="F494" s="115">
        <f t="shared" si="53"/>
        <v>0</v>
      </c>
      <c r="G494" s="115"/>
      <c r="H494" s="40">
        <f t="shared" si="55"/>
        <v>0</v>
      </c>
      <c r="I494" s="66">
        <f t="shared" si="56"/>
        <v>0</v>
      </c>
      <c r="O494" s="43"/>
      <c r="P494" s="2"/>
      <c r="Q494" s="43"/>
      <c r="R494" s="2"/>
    </row>
    <row r="495" spans="2:18" x14ac:dyDescent="0.35">
      <c r="B495" s="57">
        <f t="shared" si="54"/>
        <v>0</v>
      </c>
      <c r="C495" s="79">
        <f t="shared" si="51"/>
        <v>0</v>
      </c>
      <c r="D495" s="80">
        <f t="shared" si="52"/>
        <v>0</v>
      </c>
      <c r="E495" s="87">
        <f t="shared" si="50"/>
        <v>0</v>
      </c>
      <c r="F495" s="115">
        <f t="shared" si="53"/>
        <v>0</v>
      </c>
      <c r="G495" s="115"/>
      <c r="H495" s="40">
        <f t="shared" si="55"/>
        <v>0</v>
      </c>
      <c r="I495" s="66">
        <f t="shared" si="56"/>
        <v>0</v>
      </c>
      <c r="O495" s="43"/>
      <c r="P495" s="2"/>
      <c r="Q495" s="43"/>
      <c r="R495" s="2"/>
    </row>
    <row r="496" spans="2:18" x14ac:dyDescent="0.35">
      <c r="B496" s="57">
        <f t="shared" si="54"/>
        <v>0</v>
      </c>
      <c r="C496" s="79">
        <f t="shared" si="51"/>
        <v>0</v>
      </c>
      <c r="D496" s="80">
        <f t="shared" si="52"/>
        <v>0</v>
      </c>
      <c r="E496" s="87">
        <f t="shared" si="50"/>
        <v>0</v>
      </c>
      <c r="F496" s="115">
        <f t="shared" si="53"/>
        <v>0</v>
      </c>
      <c r="G496" s="115"/>
      <c r="H496" s="40">
        <f t="shared" si="55"/>
        <v>0</v>
      </c>
      <c r="I496" s="66">
        <f t="shared" si="56"/>
        <v>0</v>
      </c>
      <c r="O496" s="43"/>
      <c r="P496" s="2"/>
      <c r="Q496" s="43"/>
      <c r="R496" s="2"/>
    </row>
    <row r="497" spans="2:18" x14ac:dyDescent="0.35">
      <c r="B497" s="57">
        <f t="shared" si="54"/>
        <v>0</v>
      </c>
      <c r="C497" s="79">
        <f t="shared" si="51"/>
        <v>0</v>
      </c>
      <c r="D497" s="80">
        <f t="shared" si="52"/>
        <v>0</v>
      </c>
      <c r="E497" s="87">
        <f t="shared" si="50"/>
        <v>0</v>
      </c>
      <c r="F497" s="115">
        <f t="shared" si="53"/>
        <v>0</v>
      </c>
      <c r="G497" s="115"/>
      <c r="H497" s="40">
        <f t="shared" si="55"/>
        <v>0</v>
      </c>
      <c r="I497" s="66">
        <f t="shared" si="56"/>
        <v>0</v>
      </c>
      <c r="O497" s="43"/>
      <c r="P497" s="2"/>
      <c r="Q497" s="43"/>
      <c r="R497" s="2"/>
    </row>
    <row r="498" spans="2:18" x14ac:dyDescent="0.35">
      <c r="B498" s="57">
        <f t="shared" si="54"/>
        <v>0</v>
      </c>
      <c r="C498" s="79">
        <f t="shared" si="51"/>
        <v>0</v>
      </c>
      <c r="D498" s="80">
        <f t="shared" si="52"/>
        <v>0</v>
      </c>
      <c r="E498" s="87">
        <f t="shared" si="50"/>
        <v>0</v>
      </c>
      <c r="F498" s="115">
        <f t="shared" si="53"/>
        <v>0</v>
      </c>
      <c r="G498" s="115"/>
      <c r="H498" s="40">
        <f t="shared" si="55"/>
        <v>0</v>
      </c>
      <c r="I498" s="66">
        <f t="shared" si="56"/>
        <v>0</v>
      </c>
      <c r="O498" s="43"/>
      <c r="P498" s="2"/>
      <c r="Q498" s="43"/>
      <c r="R498" s="2"/>
    </row>
    <row r="499" spans="2:18" x14ac:dyDescent="0.35">
      <c r="B499" s="57">
        <f t="shared" si="54"/>
        <v>0</v>
      </c>
      <c r="C499" s="79">
        <f t="shared" si="51"/>
        <v>0</v>
      </c>
      <c r="D499" s="80">
        <f t="shared" si="52"/>
        <v>0</v>
      </c>
      <c r="E499" s="87">
        <f t="shared" si="50"/>
        <v>0</v>
      </c>
      <c r="F499" s="115">
        <f t="shared" si="53"/>
        <v>0</v>
      </c>
      <c r="G499" s="115"/>
      <c r="H499" s="40">
        <f t="shared" si="55"/>
        <v>0</v>
      </c>
      <c r="I499" s="66">
        <f t="shared" si="56"/>
        <v>0</v>
      </c>
      <c r="O499" s="43"/>
      <c r="P499" s="2"/>
      <c r="Q499" s="43"/>
      <c r="R499" s="2"/>
    </row>
    <row r="500" spans="2:18" x14ac:dyDescent="0.35">
      <c r="B500" s="57">
        <f t="shared" si="54"/>
        <v>0</v>
      </c>
      <c r="C500" s="79">
        <f t="shared" si="51"/>
        <v>0</v>
      </c>
      <c r="D500" s="80">
        <f t="shared" si="52"/>
        <v>0</v>
      </c>
      <c r="E500" s="87">
        <f t="shared" si="50"/>
        <v>0</v>
      </c>
      <c r="F500" s="115">
        <f t="shared" si="53"/>
        <v>0</v>
      </c>
      <c r="G500" s="115"/>
      <c r="H500" s="40">
        <f t="shared" si="55"/>
        <v>0</v>
      </c>
      <c r="I500" s="66">
        <f t="shared" si="56"/>
        <v>0</v>
      </c>
      <c r="O500" s="43"/>
      <c r="P500" s="2"/>
      <c r="Q500" s="43"/>
      <c r="R500" s="2"/>
    </row>
    <row r="501" spans="2:18" x14ac:dyDescent="0.35">
      <c r="C501" s="33"/>
      <c r="G501" s="33"/>
      <c r="H501" s="33"/>
      <c r="I501" s="35"/>
    </row>
    <row r="502" spans="2:18" x14ac:dyDescent="0.35">
      <c r="I502" s="4"/>
    </row>
    <row r="503" spans="2:18" x14ac:dyDescent="0.35">
      <c r="I503" s="4"/>
      <c r="J503" s="4"/>
    </row>
    <row r="504" spans="2:18" x14ac:dyDescent="0.35">
      <c r="I504" s="4"/>
      <c r="J504" s="4"/>
    </row>
    <row r="505" spans="2:18" x14ac:dyDescent="0.35">
      <c r="I505" s="4"/>
      <c r="J505" s="4"/>
    </row>
    <row r="506" spans="2:18" x14ac:dyDescent="0.35">
      <c r="I506" s="4"/>
      <c r="J506" s="4"/>
    </row>
  </sheetData>
  <sheetProtection algorithmName="SHA-512" hashValue="XwR4BwTw6Pmv/+wEqbU74s3KTPBjAdtNPjuo54DnTLnmZm20v1F68jE7IvVsHk3pCUn3PLRhhSIQlKL7KjARMw==" saltValue="LGxUtWQFb/MB2aR/+oupsA==" spinCount="100000" sheet="1" objects="1" scenarios="1"/>
  <mergeCells count="509">
    <mergeCell ref="F76:G76"/>
    <mergeCell ref="F65:G65"/>
    <mergeCell ref="F66:G66"/>
    <mergeCell ref="B9:D9"/>
    <mergeCell ref="F88:G88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72:G72"/>
    <mergeCell ref="F73:G73"/>
    <mergeCell ref="F74:G74"/>
    <mergeCell ref="F75:G75"/>
    <mergeCell ref="F64:G64"/>
    <mergeCell ref="F67:G67"/>
    <mergeCell ref="F68:G68"/>
    <mergeCell ref="F69:G69"/>
    <mergeCell ref="F70:G70"/>
    <mergeCell ref="F71:G71"/>
    <mergeCell ref="F63:G63"/>
    <mergeCell ref="F52:G52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28:G28"/>
    <mergeCell ref="F20:G20"/>
    <mergeCell ref="F21:G21"/>
    <mergeCell ref="F22:G22"/>
    <mergeCell ref="F23:G23"/>
    <mergeCell ref="F25:G25"/>
    <mergeCell ref="N25:P25"/>
    <mergeCell ref="F26:G26"/>
    <mergeCell ref="N26:P26"/>
    <mergeCell ref="F27:G27"/>
    <mergeCell ref="B11:D11"/>
    <mergeCell ref="N11:O11"/>
    <mergeCell ref="B12:D12"/>
    <mergeCell ref="G12:I13"/>
    <mergeCell ref="N12:O12"/>
    <mergeCell ref="B13:D13"/>
    <mergeCell ref="N13:O13"/>
    <mergeCell ref="N23:P23"/>
    <mergeCell ref="F24:G24"/>
    <mergeCell ref="N24:P24"/>
    <mergeCell ref="B14:D14"/>
    <mergeCell ref="B15:D15"/>
    <mergeCell ref="B16:D16"/>
    <mergeCell ref="B17:D17"/>
    <mergeCell ref="B18:J18"/>
    <mergeCell ref="B19:J19"/>
    <mergeCell ref="B1:E1"/>
    <mergeCell ref="F9:G9"/>
    <mergeCell ref="B8:D8"/>
    <mergeCell ref="C3:E3"/>
    <mergeCell ref="C4:E4"/>
    <mergeCell ref="C5:E5"/>
    <mergeCell ref="C6:E6"/>
    <mergeCell ref="F1:I1"/>
    <mergeCell ref="N10:O10"/>
    <mergeCell ref="B2:I2"/>
    <mergeCell ref="F94:G94"/>
    <mergeCell ref="F95:G95"/>
    <mergeCell ref="F96:G96"/>
    <mergeCell ref="F97:G97"/>
    <mergeCell ref="F98:G98"/>
    <mergeCell ref="F89:G89"/>
    <mergeCell ref="F90:G90"/>
    <mergeCell ref="F91:G91"/>
    <mergeCell ref="F92:G92"/>
    <mergeCell ref="F93:G93"/>
    <mergeCell ref="F104:G104"/>
    <mergeCell ref="F105:G105"/>
    <mergeCell ref="F106:G106"/>
    <mergeCell ref="F107:G107"/>
    <mergeCell ref="F108:G108"/>
    <mergeCell ref="F99:G99"/>
    <mergeCell ref="F100:G100"/>
    <mergeCell ref="F101:G101"/>
    <mergeCell ref="F102:G102"/>
    <mergeCell ref="F103:G103"/>
    <mergeCell ref="F114:G114"/>
    <mergeCell ref="F115:G115"/>
    <mergeCell ref="F116:G116"/>
    <mergeCell ref="F117:G117"/>
    <mergeCell ref="F118:G118"/>
    <mergeCell ref="F109:G109"/>
    <mergeCell ref="F110:G110"/>
    <mergeCell ref="F111:G111"/>
    <mergeCell ref="F112:G112"/>
    <mergeCell ref="F113:G113"/>
    <mergeCell ref="F124:G124"/>
    <mergeCell ref="F125:G125"/>
    <mergeCell ref="F126:G126"/>
    <mergeCell ref="F127:G127"/>
    <mergeCell ref="F128:G128"/>
    <mergeCell ref="F119:G119"/>
    <mergeCell ref="F120:G120"/>
    <mergeCell ref="F121:G121"/>
    <mergeCell ref="F122:G122"/>
    <mergeCell ref="F123:G123"/>
    <mergeCell ref="F134:G134"/>
    <mergeCell ref="F135:G135"/>
    <mergeCell ref="F136:G136"/>
    <mergeCell ref="F137:G137"/>
    <mergeCell ref="F138:G138"/>
    <mergeCell ref="F129:G129"/>
    <mergeCell ref="F130:G130"/>
    <mergeCell ref="F131:G131"/>
    <mergeCell ref="F132:G132"/>
    <mergeCell ref="F133:G133"/>
    <mergeCell ref="F144:G144"/>
    <mergeCell ref="F145:G145"/>
    <mergeCell ref="F146:G146"/>
    <mergeCell ref="F147:G147"/>
    <mergeCell ref="F148:G148"/>
    <mergeCell ref="F139:G139"/>
    <mergeCell ref="F140:G140"/>
    <mergeCell ref="F141:G141"/>
    <mergeCell ref="F142:G142"/>
    <mergeCell ref="F143:G143"/>
    <mergeCell ref="F154:G154"/>
    <mergeCell ref="F155:G155"/>
    <mergeCell ref="F156:G156"/>
    <mergeCell ref="F157:G157"/>
    <mergeCell ref="F158:G158"/>
    <mergeCell ref="F149:G149"/>
    <mergeCell ref="F150:G150"/>
    <mergeCell ref="F151:G151"/>
    <mergeCell ref="F152:G152"/>
    <mergeCell ref="F153:G153"/>
    <mergeCell ref="F164:G164"/>
    <mergeCell ref="F165:G165"/>
    <mergeCell ref="F166:G166"/>
    <mergeCell ref="F167:G167"/>
    <mergeCell ref="F168:G168"/>
    <mergeCell ref="F159:G159"/>
    <mergeCell ref="F160:G160"/>
    <mergeCell ref="F161:G161"/>
    <mergeCell ref="F162:G162"/>
    <mergeCell ref="F163:G163"/>
    <mergeCell ref="F174:G174"/>
    <mergeCell ref="F175:G175"/>
    <mergeCell ref="F176:G176"/>
    <mergeCell ref="F177:G177"/>
    <mergeCell ref="F178:G178"/>
    <mergeCell ref="F169:G169"/>
    <mergeCell ref="F170:G170"/>
    <mergeCell ref="F171:G171"/>
    <mergeCell ref="F172:G172"/>
    <mergeCell ref="F173:G173"/>
    <mergeCell ref="F184:G184"/>
    <mergeCell ref="F185:G185"/>
    <mergeCell ref="F186:G186"/>
    <mergeCell ref="F187:G187"/>
    <mergeCell ref="F188:G188"/>
    <mergeCell ref="F179:G179"/>
    <mergeCell ref="F180:G180"/>
    <mergeCell ref="F181:G181"/>
    <mergeCell ref="F182:G182"/>
    <mergeCell ref="F183:G183"/>
    <mergeCell ref="F194:G194"/>
    <mergeCell ref="F195:G195"/>
    <mergeCell ref="F196:G196"/>
    <mergeCell ref="F197:G197"/>
    <mergeCell ref="F198:G198"/>
    <mergeCell ref="F189:G189"/>
    <mergeCell ref="F190:G190"/>
    <mergeCell ref="F191:G191"/>
    <mergeCell ref="F192:G192"/>
    <mergeCell ref="F193:G193"/>
    <mergeCell ref="F204:G204"/>
    <mergeCell ref="F205:G205"/>
    <mergeCell ref="F206:G206"/>
    <mergeCell ref="F207:G207"/>
    <mergeCell ref="F208:G208"/>
    <mergeCell ref="F199:G199"/>
    <mergeCell ref="F200:G200"/>
    <mergeCell ref="F201:G201"/>
    <mergeCell ref="F202:G202"/>
    <mergeCell ref="F203:G203"/>
    <mergeCell ref="F214:G214"/>
    <mergeCell ref="F215:G215"/>
    <mergeCell ref="F216:G216"/>
    <mergeCell ref="F217:G217"/>
    <mergeCell ref="F218:G218"/>
    <mergeCell ref="F209:G209"/>
    <mergeCell ref="F210:G210"/>
    <mergeCell ref="F211:G211"/>
    <mergeCell ref="F212:G212"/>
    <mergeCell ref="F213:G213"/>
    <mergeCell ref="F224:G224"/>
    <mergeCell ref="F225:G225"/>
    <mergeCell ref="F226:G226"/>
    <mergeCell ref="F227:G227"/>
    <mergeCell ref="F228:G228"/>
    <mergeCell ref="F219:G219"/>
    <mergeCell ref="F220:G220"/>
    <mergeCell ref="F221:G221"/>
    <mergeCell ref="F222:G222"/>
    <mergeCell ref="F223:G223"/>
    <mergeCell ref="F234:G234"/>
    <mergeCell ref="F235:G235"/>
    <mergeCell ref="F236:G236"/>
    <mergeCell ref="F237:G237"/>
    <mergeCell ref="F238:G238"/>
    <mergeCell ref="F229:G229"/>
    <mergeCell ref="F230:G230"/>
    <mergeCell ref="F231:G231"/>
    <mergeCell ref="F232:G232"/>
    <mergeCell ref="F233:G233"/>
    <mergeCell ref="F244:G244"/>
    <mergeCell ref="F245:G245"/>
    <mergeCell ref="F246:G246"/>
    <mergeCell ref="F247:G247"/>
    <mergeCell ref="F248:G248"/>
    <mergeCell ref="F239:G239"/>
    <mergeCell ref="F240:G240"/>
    <mergeCell ref="F241:G241"/>
    <mergeCell ref="F242:G242"/>
    <mergeCell ref="F243:G243"/>
    <mergeCell ref="F254:G254"/>
    <mergeCell ref="F255:G255"/>
    <mergeCell ref="F256:G256"/>
    <mergeCell ref="F257:G257"/>
    <mergeCell ref="F258:G258"/>
    <mergeCell ref="F249:G249"/>
    <mergeCell ref="F250:G250"/>
    <mergeCell ref="F251:G251"/>
    <mergeCell ref="F252:G252"/>
    <mergeCell ref="F253:G253"/>
    <mergeCell ref="F264:G264"/>
    <mergeCell ref="F265:G265"/>
    <mergeCell ref="F266:G266"/>
    <mergeCell ref="F267:G267"/>
    <mergeCell ref="F268:G268"/>
    <mergeCell ref="F259:G259"/>
    <mergeCell ref="F260:G260"/>
    <mergeCell ref="F261:G261"/>
    <mergeCell ref="F262:G262"/>
    <mergeCell ref="F263:G263"/>
    <mergeCell ref="F274:G274"/>
    <mergeCell ref="F275:G275"/>
    <mergeCell ref="F276:G276"/>
    <mergeCell ref="F277:G277"/>
    <mergeCell ref="F278:G278"/>
    <mergeCell ref="F269:G269"/>
    <mergeCell ref="F270:G270"/>
    <mergeCell ref="F271:G271"/>
    <mergeCell ref="F272:G272"/>
    <mergeCell ref="F273:G273"/>
    <mergeCell ref="F284:G284"/>
    <mergeCell ref="F285:G285"/>
    <mergeCell ref="F286:G286"/>
    <mergeCell ref="F287:G287"/>
    <mergeCell ref="F288:G288"/>
    <mergeCell ref="F279:G279"/>
    <mergeCell ref="F280:G280"/>
    <mergeCell ref="F281:G281"/>
    <mergeCell ref="F282:G282"/>
    <mergeCell ref="F283:G283"/>
    <mergeCell ref="F294:G294"/>
    <mergeCell ref="F295:G295"/>
    <mergeCell ref="F296:G296"/>
    <mergeCell ref="F297:G297"/>
    <mergeCell ref="F298:G298"/>
    <mergeCell ref="F289:G289"/>
    <mergeCell ref="F290:G290"/>
    <mergeCell ref="F291:G291"/>
    <mergeCell ref="F292:G292"/>
    <mergeCell ref="F293:G293"/>
    <mergeCell ref="F304:G304"/>
    <mergeCell ref="F305:G305"/>
    <mergeCell ref="F306:G306"/>
    <mergeCell ref="F307:G307"/>
    <mergeCell ref="F308:G308"/>
    <mergeCell ref="F299:G299"/>
    <mergeCell ref="F300:G300"/>
    <mergeCell ref="F301:G301"/>
    <mergeCell ref="F302:G302"/>
    <mergeCell ref="F303:G303"/>
    <mergeCell ref="F314:G314"/>
    <mergeCell ref="F315:G315"/>
    <mergeCell ref="F316:G316"/>
    <mergeCell ref="F317:G317"/>
    <mergeCell ref="F318:G318"/>
    <mergeCell ref="F309:G309"/>
    <mergeCell ref="F310:G310"/>
    <mergeCell ref="F311:G311"/>
    <mergeCell ref="F312:G312"/>
    <mergeCell ref="F313:G313"/>
    <mergeCell ref="F324:G324"/>
    <mergeCell ref="F325:G325"/>
    <mergeCell ref="F326:G326"/>
    <mergeCell ref="F327:G327"/>
    <mergeCell ref="F328:G328"/>
    <mergeCell ref="F319:G319"/>
    <mergeCell ref="F320:G320"/>
    <mergeCell ref="F321:G321"/>
    <mergeCell ref="F322:G322"/>
    <mergeCell ref="F323:G323"/>
    <mergeCell ref="F334:G334"/>
    <mergeCell ref="F335:G335"/>
    <mergeCell ref="F336:G336"/>
    <mergeCell ref="F337:G337"/>
    <mergeCell ref="F338:G338"/>
    <mergeCell ref="F329:G329"/>
    <mergeCell ref="F330:G330"/>
    <mergeCell ref="F331:G331"/>
    <mergeCell ref="F332:G332"/>
    <mergeCell ref="F333:G333"/>
    <mergeCell ref="F344:G344"/>
    <mergeCell ref="F345:G345"/>
    <mergeCell ref="F346:G346"/>
    <mergeCell ref="F347:G347"/>
    <mergeCell ref="F348:G348"/>
    <mergeCell ref="F339:G339"/>
    <mergeCell ref="F340:G340"/>
    <mergeCell ref="F341:G341"/>
    <mergeCell ref="F342:G342"/>
    <mergeCell ref="F343:G343"/>
    <mergeCell ref="F354:G354"/>
    <mergeCell ref="F355:G355"/>
    <mergeCell ref="F356:G356"/>
    <mergeCell ref="F357:G357"/>
    <mergeCell ref="F358:G358"/>
    <mergeCell ref="F349:G349"/>
    <mergeCell ref="F350:G350"/>
    <mergeCell ref="F351:G351"/>
    <mergeCell ref="F352:G352"/>
    <mergeCell ref="F353:G353"/>
    <mergeCell ref="F364:G364"/>
    <mergeCell ref="F365:G365"/>
    <mergeCell ref="F366:G366"/>
    <mergeCell ref="F367:G367"/>
    <mergeCell ref="F368:G368"/>
    <mergeCell ref="F359:G359"/>
    <mergeCell ref="F360:G360"/>
    <mergeCell ref="F361:G361"/>
    <mergeCell ref="F362:G362"/>
    <mergeCell ref="F363:G363"/>
    <mergeCell ref="F374:G374"/>
    <mergeCell ref="F375:G375"/>
    <mergeCell ref="F376:G376"/>
    <mergeCell ref="F377:G377"/>
    <mergeCell ref="F378:G378"/>
    <mergeCell ref="F369:G369"/>
    <mergeCell ref="F370:G370"/>
    <mergeCell ref="F371:G371"/>
    <mergeCell ref="F372:G372"/>
    <mergeCell ref="F373:G373"/>
    <mergeCell ref="F384:G384"/>
    <mergeCell ref="F385:G385"/>
    <mergeCell ref="F386:G386"/>
    <mergeCell ref="F387:G387"/>
    <mergeCell ref="F388:G388"/>
    <mergeCell ref="F379:G379"/>
    <mergeCell ref="F380:G380"/>
    <mergeCell ref="F381:G381"/>
    <mergeCell ref="F382:G382"/>
    <mergeCell ref="F383:G383"/>
    <mergeCell ref="F394:G394"/>
    <mergeCell ref="F395:G395"/>
    <mergeCell ref="F396:G396"/>
    <mergeCell ref="F397:G397"/>
    <mergeCell ref="F398:G398"/>
    <mergeCell ref="F389:G389"/>
    <mergeCell ref="F390:G390"/>
    <mergeCell ref="F391:G391"/>
    <mergeCell ref="F392:G392"/>
    <mergeCell ref="F393:G393"/>
    <mergeCell ref="F404:G404"/>
    <mergeCell ref="F405:G405"/>
    <mergeCell ref="F406:G406"/>
    <mergeCell ref="F407:G407"/>
    <mergeCell ref="F408:G408"/>
    <mergeCell ref="F399:G399"/>
    <mergeCell ref="F400:G400"/>
    <mergeCell ref="F401:G401"/>
    <mergeCell ref="F402:G402"/>
    <mergeCell ref="F403:G403"/>
    <mergeCell ref="F414:G414"/>
    <mergeCell ref="F415:G415"/>
    <mergeCell ref="F416:G416"/>
    <mergeCell ref="F417:G417"/>
    <mergeCell ref="F418:G418"/>
    <mergeCell ref="F409:G409"/>
    <mergeCell ref="F410:G410"/>
    <mergeCell ref="F411:G411"/>
    <mergeCell ref="F412:G412"/>
    <mergeCell ref="F413:G413"/>
    <mergeCell ref="F424:G424"/>
    <mergeCell ref="F425:G425"/>
    <mergeCell ref="F426:G426"/>
    <mergeCell ref="F427:G427"/>
    <mergeCell ref="F428:G428"/>
    <mergeCell ref="F419:G419"/>
    <mergeCell ref="F420:G420"/>
    <mergeCell ref="F421:G421"/>
    <mergeCell ref="F422:G422"/>
    <mergeCell ref="F423:G423"/>
    <mergeCell ref="F434:G434"/>
    <mergeCell ref="F435:G435"/>
    <mergeCell ref="F436:G436"/>
    <mergeCell ref="F437:G437"/>
    <mergeCell ref="F438:G438"/>
    <mergeCell ref="F429:G429"/>
    <mergeCell ref="F430:G430"/>
    <mergeCell ref="F431:G431"/>
    <mergeCell ref="F432:G432"/>
    <mergeCell ref="F433:G433"/>
    <mergeCell ref="F444:G444"/>
    <mergeCell ref="F445:G445"/>
    <mergeCell ref="F446:G446"/>
    <mergeCell ref="F447:G447"/>
    <mergeCell ref="F448:G448"/>
    <mergeCell ref="F439:G439"/>
    <mergeCell ref="F440:G440"/>
    <mergeCell ref="F441:G441"/>
    <mergeCell ref="F442:G442"/>
    <mergeCell ref="F443:G443"/>
    <mergeCell ref="F454:G454"/>
    <mergeCell ref="F455:G455"/>
    <mergeCell ref="F456:G456"/>
    <mergeCell ref="F457:G457"/>
    <mergeCell ref="F458:G458"/>
    <mergeCell ref="F449:G449"/>
    <mergeCell ref="F450:G450"/>
    <mergeCell ref="F451:G451"/>
    <mergeCell ref="F452:G452"/>
    <mergeCell ref="F453:G453"/>
    <mergeCell ref="F464:G464"/>
    <mergeCell ref="F465:G465"/>
    <mergeCell ref="F466:G466"/>
    <mergeCell ref="F467:G467"/>
    <mergeCell ref="F468:G468"/>
    <mergeCell ref="F459:G459"/>
    <mergeCell ref="F460:G460"/>
    <mergeCell ref="F461:G461"/>
    <mergeCell ref="F462:G462"/>
    <mergeCell ref="F463:G463"/>
    <mergeCell ref="F474:G474"/>
    <mergeCell ref="F475:G475"/>
    <mergeCell ref="F476:G476"/>
    <mergeCell ref="F477:G477"/>
    <mergeCell ref="F478:G478"/>
    <mergeCell ref="F469:G469"/>
    <mergeCell ref="F470:G470"/>
    <mergeCell ref="F471:G471"/>
    <mergeCell ref="F472:G472"/>
    <mergeCell ref="F473:G473"/>
    <mergeCell ref="F484:G484"/>
    <mergeCell ref="F485:G485"/>
    <mergeCell ref="F486:G486"/>
    <mergeCell ref="F487:G487"/>
    <mergeCell ref="F488:G488"/>
    <mergeCell ref="F479:G479"/>
    <mergeCell ref="F480:G480"/>
    <mergeCell ref="F481:G481"/>
    <mergeCell ref="F482:G482"/>
    <mergeCell ref="F483:G483"/>
    <mergeCell ref="F499:G499"/>
    <mergeCell ref="F500:G500"/>
    <mergeCell ref="F494:G494"/>
    <mergeCell ref="F495:G495"/>
    <mergeCell ref="F496:G496"/>
    <mergeCell ref="F497:G497"/>
    <mergeCell ref="F498:G498"/>
    <mergeCell ref="F489:G489"/>
    <mergeCell ref="F490:G490"/>
    <mergeCell ref="F491:G491"/>
    <mergeCell ref="F492:G492"/>
    <mergeCell ref="F493:G493"/>
  </mergeCells>
  <conditionalFormatting sqref="B14:E14">
    <cfRule type="expression" dxfId="4" priority="5">
      <formula>OR($E$14&lt;$P$15,$E$14&gt;$P$16)</formula>
    </cfRule>
  </conditionalFormatting>
  <conditionalFormatting sqref="B15:E15">
    <cfRule type="expression" dxfId="3" priority="4">
      <formula>$E$15&lt;$P$17</formula>
    </cfRule>
  </conditionalFormatting>
  <conditionalFormatting sqref="B16:E16">
    <cfRule type="expression" dxfId="2" priority="3">
      <formula>$E$16&lt;$P$18</formula>
    </cfRule>
  </conditionalFormatting>
  <conditionalFormatting sqref="B22:I500">
    <cfRule type="expression" dxfId="1" priority="6">
      <formula>AND($B21&gt;0,$B22=0)</formula>
    </cfRule>
    <cfRule type="expression" dxfId="0" priority="7">
      <formula>$B21&gt;0</formula>
    </cfRule>
  </conditionalFormatting>
  <dataValidations count="1">
    <dataValidation type="list" allowBlank="1" showInputMessage="1" showErrorMessage="1" sqref="E8" xr:uid="{00000000-0002-0000-0400-000000000000}">
      <formula1>AllSC</formula1>
    </dataValidation>
  </dataValidations>
  <hyperlinks>
    <hyperlink ref="E9" location="'Imperial Staged Storage'!E9" tooltip=" " display="Imperial" xr:uid="{00000000-0004-0000-0400-00000000000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>
                  <from>
                    <xdr:col>6</xdr:col>
                    <xdr:colOff>374650</xdr:colOff>
                    <xdr:row>13</xdr:row>
                    <xdr:rowOff>133350</xdr:rowOff>
                  </from>
                  <to>
                    <xdr:col>8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Sheet3"/>
  <dimension ref="A1:I135"/>
  <sheetViews>
    <sheetView workbookViewId="0">
      <selection activeCell="B6" sqref="B6"/>
    </sheetView>
  </sheetViews>
  <sheetFormatPr defaultColWidth="8.81640625" defaultRowHeight="14.5" x14ac:dyDescent="0.35"/>
  <cols>
    <col min="1" max="1" width="14.453125" customWidth="1"/>
    <col min="3" max="3" width="17.54296875" customWidth="1"/>
    <col min="8" max="8" width="13.7265625" customWidth="1"/>
  </cols>
  <sheetData>
    <row r="1" spans="1:9" x14ac:dyDescent="0.35">
      <c r="A1" s="5" t="s">
        <v>4</v>
      </c>
      <c r="E1" t="s">
        <v>30</v>
      </c>
    </row>
    <row r="2" spans="1:9" ht="14.25" customHeight="1" x14ac:dyDescent="0.35">
      <c r="A2" t="s">
        <v>19</v>
      </c>
      <c r="C2" s="1" t="s">
        <v>4</v>
      </c>
      <c r="D2" s="7"/>
      <c r="E2" s="7"/>
      <c r="F2" s="7"/>
      <c r="G2" s="7"/>
      <c r="H2" s="12"/>
      <c r="I2" s="1"/>
    </row>
    <row r="3" spans="1:9" x14ac:dyDescent="0.35">
      <c r="A3" t="s">
        <v>17</v>
      </c>
      <c r="C3" s="1" t="s">
        <v>17</v>
      </c>
      <c r="D3" s="11"/>
      <c r="E3" s="10"/>
      <c r="F3" s="10"/>
      <c r="G3" s="10"/>
      <c r="H3" s="10"/>
      <c r="I3" s="14"/>
    </row>
    <row r="4" spans="1:9" x14ac:dyDescent="0.35">
      <c r="A4" t="s">
        <v>29</v>
      </c>
      <c r="C4" s="1"/>
      <c r="D4" s="11"/>
      <c r="E4" s="13"/>
      <c r="F4" s="13"/>
      <c r="G4" s="13"/>
      <c r="H4" s="13"/>
      <c r="I4" s="10"/>
    </row>
    <row r="5" spans="1:9" x14ac:dyDescent="0.35">
      <c r="A5" s="5"/>
      <c r="C5" s="1"/>
      <c r="D5" s="11"/>
      <c r="E5" s="13"/>
      <c r="F5" s="13"/>
      <c r="G5" s="13"/>
      <c r="H5" s="1"/>
      <c r="I5" s="1"/>
    </row>
    <row r="6" spans="1:9" x14ac:dyDescent="0.35">
      <c r="A6" s="5"/>
      <c r="C6" s="1"/>
      <c r="D6" s="11"/>
      <c r="E6" s="7"/>
      <c r="F6" s="7"/>
      <c r="G6" s="7"/>
      <c r="H6" s="12"/>
      <c r="I6" s="1"/>
    </row>
    <row r="7" spans="1:9" x14ac:dyDescent="0.35">
      <c r="A7" s="5" t="s">
        <v>5</v>
      </c>
      <c r="C7" s="1"/>
      <c r="D7" s="7"/>
      <c r="E7" s="7"/>
      <c r="F7" s="7"/>
      <c r="G7" s="7"/>
      <c r="H7" s="10"/>
      <c r="I7" s="1"/>
    </row>
    <row r="8" spans="1:9" x14ac:dyDescent="0.35">
      <c r="A8" s="5" t="s">
        <v>6</v>
      </c>
      <c r="C8" s="1"/>
      <c r="D8" s="11"/>
      <c r="E8" s="10"/>
      <c r="F8" s="10"/>
      <c r="G8" s="10"/>
      <c r="H8" s="13"/>
      <c r="I8" s="1"/>
    </row>
    <row r="9" spans="1:9" x14ac:dyDescent="0.35">
      <c r="C9" s="1"/>
      <c r="D9" s="11"/>
      <c r="E9" s="13"/>
      <c r="F9" s="13"/>
      <c r="G9" s="13"/>
      <c r="H9" s="1"/>
      <c r="I9" s="1"/>
    </row>
    <row r="10" spans="1:9" x14ac:dyDescent="0.35">
      <c r="A10" t="s">
        <v>7</v>
      </c>
      <c r="C10" s="1"/>
      <c r="D10" s="11"/>
      <c r="E10" s="13"/>
      <c r="F10" s="13"/>
      <c r="G10" s="13"/>
      <c r="H10" s="12"/>
      <c r="I10" s="1"/>
    </row>
    <row r="11" spans="1:9" x14ac:dyDescent="0.35">
      <c r="A11" t="s">
        <v>8</v>
      </c>
      <c r="C11" s="1"/>
      <c r="D11" s="11"/>
      <c r="E11" s="10"/>
      <c r="F11" s="10"/>
      <c r="G11" s="10"/>
      <c r="H11" s="10"/>
      <c r="I11" s="1"/>
    </row>
    <row r="12" spans="1:9" x14ac:dyDescent="0.35">
      <c r="C12" s="1"/>
      <c r="D12" s="7"/>
      <c r="E12" s="7"/>
      <c r="F12" s="7"/>
      <c r="G12" s="7"/>
      <c r="H12" s="13"/>
      <c r="I12" s="1"/>
    </row>
    <row r="13" spans="1:9" x14ac:dyDescent="0.35">
      <c r="A13" s="8"/>
      <c r="B13" s="6"/>
      <c r="D13" s="11"/>
      <c r="E13" s="10"/>
      <c r="F13" s="10"/>
      <c r="G13" s="10"/>
      <c r="H13" s="1"/>
    </row>
    <row r="14" spans="1:9" x14ac:dyDescent="0.35">
      <c r="A14" s="8"/>
      <c r="B14" s="6"/>
      <c r="D14" s="11"/>
      <c r="E14" s="13"/>
      <c r="F14" s="13"/>
      <c r="G14" s="13"/>
      <c r="H14" s="1"/>
    </row>
    <row r="15" spans="1:9" x14ac:dyDescent="0.35">
      <c r="A15" s="8"/>
      <c r="B15" s="6"/>
      <c r="D15" s="11"/>
      <c r="E15" s="13"/>
      <c r="F15" s="13"/>
      <c r="G15" s="13"/>
      <c r="H15" s="1"/>
    </row>
    <row r="16" spans="1:9" x14ac:dyDescent="0.35">
      <c r="A16" s="8"/>
      <c r="B16" s="6"/>
      <c r="D16" s="1"/>
      <c r="E16" s="1"/>
      <c r="F16" s="1"/>
      <c r="G16" s="1"/>
      <c r="H16" s="1"/>
    </row>
    <row r="17" spans="1:2" x14ac:dyDescent="0.35">
      <c r="A17" s="8"/>
      <c r="B17" s="6"/>
    </row>
    <row r="18" spans="1:2" x14ac:dyDescent="0.35">
      <c r="A18" s="8"/>
      <c r="B18" s="6"/>
    </row>
    <row r="19" spans="1:2" x14ac:dyDescent="0.35">
      <c r="A19" s="8"/>
      <c r="B19" s="6"/>
    </row>
    <row r="20" spans="1:2" x14ac:dyDescent="0.35">
      <c r="A20" s="8"/>
      <c r="B20" s="6"/>
    </row>
    <row r="21" spans="1:2" x14ac:dyDescent="0.35">
      <c r="A21" s="8"/>
      <c r="B21" s="6"/>
    </row>
    <row r="22" spans="1:2" x14ac:dyDescent="0.35">
      <c r="A22" s="8"/>
      <c r="B22" s="6"/>
    </row>
    <row r="23" spans="1:2" x14ac:dyDescent="0.35">
      <c r="A23" s="8"/>
      <c r="B23" s="6"/>
    </row>
    <row r="24" spans="1:2" x14ac:dyDescent="0.35">
      <c r="A24" s="8"/>
      <c r="B24" s="6"/>
    </row>
    <row r="25" spans="1:2" x14ac:dyDescent="0.35">
      <c r="A25" s="8"/>
      <c r="B25" s="6"/>
    </row>
    <row r="26" spans="1:2" x14ac:dyDescent="0.35">
      <c r="A26" s="8"/>
      <c r="B26" s="6"/>
    </row>
    <row r="27" spans="1:2" x14ac:dyDescent="0.35">
      <c r="A27" s="8"/>
      <c r="B27" s="6"/>
    </row>
    <row r="28" spans="1:2" x14ac:dyDescent="0.35">
      <c r="A28" s="8"/>
      <c r="B28" s="6"/>
    </row>
    <row r="29" spans="1:2" x14ac:dyDescent="0.35">
      <c r="A29" s="8"/>
      <c r="B29" s="6"/>
    </row>
    <row r="30" spans="1:2" x14ac:dyDescent="0.35">
      <c r="A30" s="8"/>
      <c r="B30" s="6"/>
    </row>
    <row r="31" spans="1:2" x14ac:dyDescent="0.35">
      <c r="A31" s="8"/>
      <c r="B31" s="6"/>
    </row>
    <row r="32" spans="1:2" x14ac:dyDescent="0.35">
      <c r="A32" s="8"/>
      <c r="B32" s="6"/>
    </row>
    <row r="33" spans="1:2" x14ac:dyDescent="0.35">
      <c r="A33" s="8"/>
      <c r="B33" s="6"/>
    </row>
    <row r="34" spans="1:2" x14ac:dyDescent="0.35">
      <c r="A34" s="8"/>
      <c r="B34" s="6"/>
    </row>
    <row r="35" spans="1:2" x14ac:dyDescent="0.35">
      <c r="A35" s="8"/>
      <c r="B35" s="6"/>
    </row>
    <row r="36" spans="1:2" x14ac:dyDescent="0.35">
      <c r="A36" s="8"/>
      <c r="B36" s="6"/>
    </row>
    <row r="37" spans="1:2" x14ac:dyDescent="0.35">
      <c r="A37" s="8"/>
      <c r="B37" s="6"/>
    </row>
    <row r="38" spans="1:2" x14ac:dyDescent="0.35">
      <c r="A38" s="8"/>
      <c r="B38" s="6"/>
    </row>
    <row r="39" spans="1:2" x14ac:dyDescent="0.35">
      <c r="A39" s="8"/>
      <c r="B39" s="6"/>
    </row>
    <row r="40" spans="1:2" x14ac:dyDescent="0.35">
      <c r="A40" s="8"/>
      <c r="B40" s="6"/>
    </row>
    <row r="41" spans="1:2" x14ac:dyDescent="0.35">
      <c r="A41" s="8"/>
      <c r="B41" s="6"/>
    </row>
    <row r="42" spans="1:2" x14ac:dyDescent="0.35">
      <c r="A42" s="8"/>
      <c r="B42" s="6"/>
    </row>
    <row r="43" spans="1:2" x14ac:dyDescent="0.35">
      <c r="A43" s="8"/>
      <c r="B43" s="6"/>
    </row>
    <row r="44" spans="1:2" x14ac:dyDescent="0.35">
      <c r="A44" s="8"/>
      <c r="B44" s="6"/>
    </row>
    <row r="45" spans="1:2" x14ac:dyDescent="0.35">
      <c r="A45" s="8"/>
      <c r="B45" s="6"/>
    </row>
    <row r="46" spans="1:2" x14ac:dyDescent="0.35">
      <c r="A46" s="8"/>
      <c r="B46" s="6"/>
    </row>
    <row r="47" spans="1:2" x14ac:dyDescent="0.35">
      <c r="A47" s="8"/>
      <c r="B47" s="6"/>
    </row>
    <row r="48" spans="1:2" x14ac:dyDescent="0.35">
      <c r="A48" s="8"/>
      <c r="B48" s="6"/>
    </row>
    <row r="49" spans="1:2" x14ac:dyDescent="0.35">
      <c r="A49" s="8"/>
      <c r="B49" s="6"/>
    </row>
    <row r="50" spans="1:2" x14ac:dyDescent="0.35">
      <c r="A50" s="8"/>
      <c r="B50" s="6"/>
    </row>
    <row r="51" spans="1:2" x14ac:dyDescent="0.35">
      <c r="A51" s="8"/>
      <c r="B51" s="6"/>
    </row>
    <row r="52" spans="1:2" x14ac:dyDescent="0.35">
      <c r="A52" s="8"/>
      <c r="B52" s="6"/>
    </row>
    <row r="53" spans="1:2" x14ac:dyDescent="0.35">
      <c r="A53" s="8"/>
      <c r="B53" s="6"/>
    </row>
    <row r="54" spans="1:2" x14ac:dyDescent="0.35">
      <c r="A54" s="8"/>
      <c r="B54" s="6"/>
    </row>
    <row r="55" spans="1:2" x14ac:dyDescent="0.35">
      <c r="A55" s="8"/>
      <c r="B55" s="6"/>
    </row>
    <row r="56" spans="1:2" x14ac:dyDescent="0.35">
      <c r="A56" s="8"/>
      <c r="B56" s="6"/>
    </row>
    <row r="57" spans="1:2" x14ac:dyDescent="0.35">
      <c r="A57" s="8"/>
      <c r="B57" s="6"/>
    </row>
    <row r="58" spans="1:2" x14ac:dyDescent="0.35">
      <c r="A58" s="8"/>
      <c r="B58" s="6"/>
    </row>
    <row r="59" spans="1:2" x14ac:dyDescent="0.35">
      <c r="A59" s="8"/>
      <c r="B59" s="6"/>
    </row>
    <row r="60" spans="1:2" x14ac:dyDescent="0.35">
      <c r="A60" s="8"/>
      <c r="B60" s="6"/>
    </row>
    <row r="61" spans="1:2" x14ac:dyDescent="0.35">
      <c r="A61" s="8"/>
      <c r="B61" s="6"/>
    </row>
    <row r="62" spans="1:2" x14ac:dyDescent="0.35">
      <c r="A62" s="8"/>
      <c r="B62" s="6"/>
    </row>
    <row r="63" spans="1:2" x14ac:dyDescent="0.35">
      <c r="A63" s="8"/>
      <c r="B63" s="6"/>
    </row>
    <row r="64" spans="1:2" x14ac:dyDescent="0.35">
      <c r="A64" s="8"/>
      <c r="B64" s="6"/>
    </row>
    <row r="65" spans="1:2" x14ac:dyDescent="0.35">
      <c r="A65" s="8"/>
      <c r="B65" s="6"/>
    </row>
    <row r="66" spans="1:2" x14ac:dyDescent="0.35">
      <c r="A66" s="8"/>
      <c r="B66" s="6"/>
    </row>
    <row r="67" spans="1:2" x14ac:dyDescent="0.35">
      <c r="A67" s="8"/>
      <c r="B67" s="6"/>
    </row>
    <row r="68" spans="1:2" x14ac:dyDescent="0.35">
      <c r="A68" s="8"/>
      <c r="B68" s="6"/>
    </row>
    <row r="69" spans="1:2" x14ac:dyDescent="0.35">
      <c r="A69" s="8"/>
      <c r="B69" s="6"/>
    </row>
    <row r="70" spans="1:2" x14ac:dyDescent="0.35">
      <c r="A70" s="8"/>
      <c r="B70" s="6"/>
    </row>
    <row r="71" spans="1:2" x14ac:dyDescent="0.35">
      <c r="A71" s="8"/>
      <c r="B71" s="6"/>
    </row>
    <row r="72" spans="1:2" x14ac:dyDescent="0.35">
      <c r="A72" s="8"/>
      <c r="B72" s="6"/>
    </row>
    <row r="73" spans="1:2" x14ac:dyDescent="0.35">
      <c r="A73" s="8"/>
      <c r="B73" s="6"/>
    </row>
    <row r="74" spans="1:2" x14ac:dyDescent="0.35">
      <c r="A74" s="8"/>
      <c r="B74" s="6"/>
    </row>
    <row r="75" spans="1:2" x14ac:dyDescent="0.35">
      <c r="A75" s="8"/>
      <c r="B75" s="6"/>
    </row>
    <row r="76" spans="1:2" x14ac:dyDescent="0.35">
      <c r="A76" s="8"/>
      <c r="B76" s="6"/>
    </row>
    <row r="77" spans="1:2" x14ac:dyDescent="0.35">
      <c r="A77" s="8"/>
      <c r="B77" s="6"/>
    </row>
    <row r="78" spans="1:2" x14ac:dyDescent="0.35">
      <c r="A78" s="8"/>
      <c r="B78" s="6"/>
    </row>
    <row r="79" spans="1:2" x14ac:dyDescent="0.35">
      <c r="A79" s="8"/>
      <c r="B79" s="6"/>
    </row>
    <row r="80" spans="1:2" x14ac:dyDescent="0.35">
      <c r="A80" s="9"/>
      <c r="B80" s="6"/>
    </row>
    <row r="81" spans="1:2" x14ac:dyDescent="0.35">
      <c r="A81" s="9"/>
      <c r="B81" s="6"/>
    </row>
    <row r="82" spans="1:2" x14ac:dyDescent="0.35">
      <c r="A82" s="9"/>
      <c r="B82" s="6"/>
    </row>
    <row r="83" spans="1:2" x14ac:dyDescent="0.35">
      <c r="A83" s="9"/>
      <c r="B83" s="6"/>
    </row>
    <row r="84" spans="1:2" x14ac:dyDescent="0.35">
      <c r="A84" s="9"/>
      <c r="B84" s="6"/>
    </row>
    <row r="85" spans="1:2" x14ac:dyDescent="0.35">
      <c r="A85" s="9"/>
      <c r="B85" s="6"/>
    </row>
    <row r="86" spans="1:2" x14ac:dyDescent="0.35">
      <c r="A86" s="9"/>
      <c r="B86" s="6"/>
    </row>
    <row r="87" spans="1:2" x14ac:dyDescent="0.35">
      <c r="A87" s="9"/>
      <c r="B87" s="6"/>
    </row>
    <row r="88" spans="1:2" x14ac:dyDescent="0.35">
      <c r="A88" s="9"/>
      <c r="B88" s="6"/>
    </row>
    <row r="89" spans="1:2" x14ac:dyDescent="0.35">
      <c r="A89" s="9"/>
      <c r="B89" s="6"/>
    </row>
    <row r="90" spans="1:2" x14ac:dyDescent="0.35">
      <c r="A90" s="9"/>
      <c r="B90" s="6"/>
    </row>
    <row r="91" spans="1:2" x14ac:dyDescent="0.35">
      <c r="A91" s="6"/>
      <c r="B91" s="6"/>
    </row>
    <row r="92" spans="1:2" x14ac:dyDescent="0.35">
      <c r="A92" s="6"/>
      <c r="B92" s="6"/>
    </row>
    <row r="93" spans="1:2" x14ac:dyDescent="0.35">
      <c r="A93" s="6"/>
      <c r="B93" s="6"/>
    </row>
    <row r="94" spans="1:2" x14ac:dyDescent="0.35">
      <c r="A94" s="6"/>
      <c r="B94" s="6"/>
    </row>
    <row r="95" spans="1:2" x14ac:dyDescent="0.35">
      <c r="A95" s="6"/>
      <c r="B95" s="1"/>
    </row>
    <row r="96" spans="1:2" x14ac:dyDescent="0.35">
      <c r="A96" s="6"/>
      <c r="B96" s="1"/>
    </row>
    <row r="97" spans="1:2" x14ac:dyDescent="0.35">
      <c r="A97" s="6"/>
      <c r="B97" s="1"/>
    </row>
    <row r="98" spans="1:2" x14ac:dyDescent="0.35">
      <c r="A98" s="6"/>
      <c r="B98" s="1"/>
    </row>
    <row r="99" spans="1:2" x14ac:dyDescent="0.35">
      <c r="A99" s="6"/>
      <c r="B99" s="1"/>
    </row>
    <row r="100" spans="1:2" x14ac:dyDescent="0.35">
      <c r="A100" s="6"/>
      <c r="B100" s="1"/>
    </row>
    <row r="101" spans="1:2" x14ac:dyDescent="0.35">
      <c r="A101" s="6"/>
      <c r="B101" s="1"/>
    </row>
    <row r="102" spans="1:2" x14ac:dyDescent="0.35">
      <c r="A102" s="6"/>
      <c r="B102" s="1"/>
    </row>
    <row r="103" spans="1:2" x14ac:dyDescent="0.35">
      <c r="A103" s="6"/>
      <c r="B103" s="1"/>
    </row>
    <row r="104" spans="1:2" x14ac:dyDescent="0.35">
      <c r="A104" s="6"/>
      <c r="B104" s="1"/>
    </row>
    <row r="105" spans="1:2" x14ac:dyDescent="0.35">
      <c r="A105" s="6"/>
      <c r="B105" s="1"/>
    </row>
    <row r="106" spans="1:2" x14ac:dyDescent="0.35">
      <c r="A106" s="6"/>
      <c r="B106" s="1"/>
    </row>
    <row r="107" spans="1:2" x14ac:dyDescent="0.35">
      <c r="A107" s="6"/>
      <c r="B107" s="1"/>
    </row>
    <row r="108" spans="1:2" x14ac:dyDescent="0.35">
      <c r="A108" s="6"/>
      <c r="B108" s="1"/>
    </row>
    <row r="109" spans="1:2" x14ac:dyDescent="0.35">
      <c r="A109" s="6"/>
      <c r="B109" s="1"/>
    </row>
    <row r="110" spans="1:2" x14ac:dyDescent="0.35">
      <c r="A110" s="6"/>
      <c r="B110" s="1"/>
    </row>
    <row r="111" spans="1:2" x14ac:dyDescent="0.35">
      <c r="A111" s="6"/>
      <c r="B111" s="1"/>
    </row>
    <row r="112" spans="1:2" x14ac:dyDescent="0.35">
      <c r="A112" s="6"/>
      <c r="B112" s="1"/>
    </row>
    <row r="113" spans="1:2" x14ac:dyDescent="0.35">
      <c r="A113" s="6"/>
      <c r="B113" s="1"/>
    </row>
    <row r="114" spans="1:2" x14ac:dyDescent="0.35">
      <c r="A114" s="6"/>
      <c r="B114" s="1"/>
    </row>
    <row r="115" spans="1:2" x14ac:dyDescent="0.35">
      <c r="A115" s="6"/>
      <c r="B115" s="1"/>
    </row>
    <row r="116" spans="1:2" x14ac:dyDescent="0.35">
      <c r="A116" s="6"/>
      <c r="B116" s="1"/>
    </row>
    <row r="117" spans="1:2" x14ac:dyDescent="0.35">
      <c r="A117" s="6"/>
      <c r="B117" s="1"/>
    </row>
    <row r="118" spans="1:2" x14ac:dyDescent="0.35">
      <c r="A118" s="6"/>
      <c r="B118" s="1"/>
    </row>
    <row r="119" spans="1:2" x14ac:dyDescent="0.35">
      <c r="A119" s="6"/>
      <c r="B119" s="1"/>
    </row>
    <row r="120" spans="1:2" x14ac:dyDescent="0.35">
      <c r="A120" s="6"/>
      <c r="B120" s="1"/>
    </row>
    <row r="121" spans="1:2" x14ac:dyDescent="0.35">
      <c r="A121" s="6"/>
      <c r="B121" s="1"/>
    </row>
    <row r="122" spans="1:2" x14ac:dyDescent="0.35">
      <c r="A122" s="6"/>
      <c r="B122" s="1"/>
    </row>
    <row r="123" spans="1:2" x14ac:dyDescent="0.35">
      <c r="A123" s="6"/>
      <c r="B123" s="1"/>
    </row>
    <row r="124" spans="1:2" x14ac:dyDescent="0.35">
      <c r="A124" s="6"/>
      <c r="B124" s="1"/>
    </row>
    <row r="125" spans="1:2" x14ac:dyDescent="0.35">
      <c r="A125" s="6"/>
      <c r="B125" s="1"/>
    </row>
    <row r="126" spans="1:2" x14ac:dyDescent="0.35">
      <c r="A126" s="6"/>
      <c r="B126" s="1"/>
    </row>
    <row r="127" spans="1:2" x14ac:dyDescent="0.35">
      <c r="A127" s="6"/>
      <c r="B127" s="1"/>
    </row>
    <row r="128" spans="1:2" x14ac:dyDescent="0.35">
      <c r="A128" s="6"/>
      <c r="B128" s="1"/>
    </row>
    <row r="129" spans="1:2" x14ac:dyDescent="0.35">
      <c r="A129" s="6"/>
      <c r="B129" s="1"/>
    </row>
    <row r="130" spans="1:2" x14ac:dyDescent="0.35">
      <c r="A130" s="6"/>
      <c r="B130" s="1"/>
    </row>
    <row r="131" spans="1:2" x14ac:dyDescent="0.35">
      <c r="A131" s="6"/>
      <c r="B131" s="1"/>
    </row>
    <row r="132" spans="1:2" x14ac:dyDescent="0.35">
      <c r="A132" s="6"/>
      <c r="B132" s="1"/>
    </row>
    <row r="133" spans="1:2" x14ac:dyDescent="0.35">
      <c r="A133" s="6"/>
      <c r="B133" s="1"/>
    </row>
    <row r="134" spans="1:2" x14ac:dyDescent="0.35">
      <c r="A134" s="6"/>
      <c r="B134" s="1"/>
    </row>
    <row r="135" spans="1:2" x14ac:dyDescent="0.35">
      <c r="A135" s="6"/>
      <c r="B135" s="1"/>
    </row>
  </sheetData>
  <phoneticPr fontId="1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Imperial Staged Storage</vt:lpstr>
      <vt:lpstr>Metric Staged Storage</vt:lpstr>
      <vt:lpstr>AllSC</vt:lpstr>
      <vt:lpstr>Chambers</vt:lpstr>
      <vt:lpstr>SCT</vt:lpstr>
      <vt:lpstr>SCW</vt:lpstr>
      <vt:lpstr>StoneAbove</vt:lpstr>
      <vt:lpstr>StoneBelow</vt:lpstr>
      <vt:lpstr>UnitSystem</vt:lpstr>
      <vt:lpstr>YesNo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Lehner</dc:creator>
  <cp:lastModifiedBy>Lehner, Maria</cp:lastModifiedBy>
  <cp:lastPrinted>2018-02-21T17:34:13Z</cp:lastPrinted>
  <dcterms:created xsi:type="dcterms:W3CDTF">2016-03-07T19:58:15Z</dcterms:created>
  <dcterms:modified xsi:type="dcterms:W3CDTF">2021-01-25T22:56:26Z</dcterms:modified>
</cp:coreProperties>
</file>